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8_{2FC08BEE-B299-4244-A882-1265516FB0D4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APRILE PNRR" sheetId="2" r:id="rId1"/>
    <sheet name="MAGGIO PNRR" sheetId="4" r:id="rId2"/>
    <sheet name="Foglio1" sheetId="3" r:id="rId3"/>
    <sheet name="Elenchi" sheetId="1" state="hidden" r:id="rId4"/>
  </sheets>
  <definedNames>
    <definedName name="Categorie_Elenco">Elenchi!$D$1:$D$5</definedName>
    <definedName name="MeseProssimo" localSheetId="1">'MAGGIO PNRR'!#REF!</definedName>
    <definedName name="MeseProssimo">'APRILE PNRR'!#REF!</definedName>
    <definedName name="MeseProssimo_InizioSettimana" localSheetId="1">DATE(YEAR('MAGGIO PNRR'!MeseProssimo),MONTH('MAGGIO PNRR'!MeseProssimo),1)-WEEKDAY(DATE(YEAR('MAGGIO PNRR'!MeseProssimo),MONTH('MAGGIO PNRR'!MeseProssimo),1))+1</definedName>
    <definedName name="MeseProssimo_InizioSettimana">DATE(YEAR(MeseProssimo),MONTH(MeseProssimo),1)-WEEKDAY(DATE(YEAR(MeseProssimo),MONTH(MeseProssimo),1))+1</definedName>
    <definedName name="MeseScorso" localSheetId="1">'MAGGIO PNRR'!#REF!</definedName>
    <definedName name="MeseScorso">'APRILE PNRR'!#REF!</definedName>
    <definedName name="MeseScorso_InizioSettimana" localSheetId="1">DATE(YEAR('MAGGIO PNRR'!MeseScorso),MONTH('MAGGIO PNRR'!MeseScorso),1)-WEEKDAY(DATE(YEAR('MAGGIO PNRR'!MeseScorso),MONTH('MAGGIO PNRR'!MeseScorso),1))+1</definedName>
    <definedName name="MeseScorso_InizioSettimana">DATE(YEAR(MeseScorso),MONTH(MeseScorso),1)-WEEKDAY(DATE(YEAR(MeseScorso),MONTH(MeseScorso),1))+1</definedName>
    <definedName name="Mesi_Elenco">Elenchi!$A$1:$A$8</definedName>
    <definedName name="QuestoMese" localSheetId="1">'MAGGIO PNRR'!$C$2</definedName>
    <definedName name="QuestoMese">'APRILE PNRR'!$C$2</definedName>
    <definedName name="QuestoMese_InizioSettimana" localSheetId="1">DATE(YEAR('MAGGIO PNRR'!QuestoMese),MONTH('MAGGIO PNRR'!QuestoMese),1)-WEEKDAY(DATE(YEAR('MAGGIO PNRR'!QuestoMese),MONTH('MAGGIO PNRR'!QuestoMese),1))+1</definedName>
    <definedName name="QuestoMese_InizioSettimana">DATE(YEAR(QuestoMese),MONTH(QuestoMese),1)-WEEKDAY(DATE(YEAR(QuestoMese),MONTH(QuestoMese),1))+1</definedName>
    <definedName name="_xlnm.Print_Titles" localSheetId="0">'APRILE PNRR'!$A:$B</definedName>
    <definedName name="_xlnm.Print_Titles" localSheetId="1">'MAGGIO PNRR'!$A:$B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5" i="4" l="1"/>
  <c r="L35" i="4"/>
  <c r="I35" i="4"/>
  <c r="F35" i="4"/>
  <c r="C35" i="4"/>
  <c r="O29" i="4"/>
  <c r="L29" i="4"/>
  <c r="I29" i="4"/>
  <c r="F29" i="4"/>
  <c r="C29" i="4"/>
  <c r="O23" i="4"/>
  <c r="L23" i="4"/>
  <c r="I23" i="4"/>
  <c r="F23" i="4"/>
  <c r="C23" i="4"/>
  <c r="O17" i="4"/>
  <c r="L17" i="4"/>
  <c r="I17" i="4"/>
  <c r="F17" i="4"/>
  <c r="C17" i="4"/>
  <c r="O11" i="4"/>
  <c r="L11" i="4"/>
  <c r="I11" i="4"/>
  <c r="F11" i="4"/>
  <c r="C11" i="4"/>
  <c r="O5" i="4"/>
  <c r="L5" i="4"/>
  <c r="I5" i="4"/>
  <c r="F5" i="4"/>
  <c r="C5" i="4"/>
  <c r="O11" i="2"/>
  <c r="C35" i="2"/>
  <c r="F35" i="2"/>
  <c r="I35" i="2"/>
  <c r="I29" i="2"/>
  <c r="F29" i="2"/>
  <c r="C29" i="2"/>
  <c r="C23" i="2"/>
  <c r="F23" i="2"/>
  <c r="I23" i="2"/>
  <c r="I17" i="2"/>
  <c r="F17" i="2"/>
  <c r="C17" i="2"/>
  <c r="L35" i="2"/>
  <c r="O35" i="2"/>
  <c r="O29" i="2"/>
  <c r="L29" i="2"/>
  <c r="O23" i="2"/>
  <c r="L23" i="2"/>
  <c r="L17" i="2"/>
  <c r="O17" i="2"/>
  <c r="L11" i="2"/>
  <c r="I11" i="2"/>
  <c r="F11" i="2"/>
  <c r="C11" i="2"/>
  <c r="O5" i="2"/>
  <c r="L5" i="2"/>
  <c r="I5" i="2"/>
  <c r="F5" i="2"/>
  <c r="C5" i="2"/>
  <c r="B1" i="1" l="1"/>
  <c r="A8" i="1" l="1"/>
  <c r="A6" i="1"/>
  <c r="A4" i="1"/>
  <c r="A2" i="1"/>
  <c r="A5" i="1"/>
  <c r="A1" i="1"/>
  <c r="A7" i="1"/>
  <c r="A3" i="1"/>
</calcChain>
</file>

<file path=xl/sharedStrings.xml><?xml version="1.0" encoding="utf-8"?>
<sst xmlns="http://schemas.openxmlformats.org/spreadsheetml/2006/main" count="125" uniqueCount="31">
  <si>
    <t>Lunedì</t>
  </si>
  <si>
    <t>Personale</t>
  </si>
  <si>
    <t>Martedì</t>
  </si>
  <si>
    <t>Altro</t>
  </si>
  <si>
    <t>Lavoro</t>
  </si>
  <si>
    <t>Mercoledì</t>
  </si>
  <si>
    <t>Giovedì</t>
  </si>
  <si>
    <t>Venerdì</t>
  </si>
  <si>
    <t>Compleanno</t>
  </si>
  <si>
    <t>Casa</t>
  </si>
  <si>
    <t>aprile 2024</t>
  </si>
  <si>
    <t>Oristano: STEM PNRR</t>
  </si>
  <si>
    <t>ore: 16.00 - 19.30</t>
  </si>
  <si>
    <t>Oristano: STEM-PNRR</t>
  </si>
  <si>
    <t>ore 16.00 - 19.00</t>
  </si>
  <si>
    <t>Terralba: STEM - PNRR</t>
  </si>
  <si>
    <t>ore 16.00 - 19.30</t>
  </si>
  <si>
    <t>Oristano: STEM MENTORING-PNRR</t>
  </si>
  <si>
    <t>ore: 16.00 - 20.00</t>
  </si>
  <si>
    <t>Terralba: STEM MENTORING-PNRR</t>
  </si>
  <si>
    <t>ore: 16.00 - 19.00</t>
  </si>
  <si>
    <t>maggio 2024</t>
  </si>
  <si>
    <t xml:space="preserve">ore 16.00 - 18.00 </t>
  </si>
  <si>
    <t>Ghilarza: STEM-PNRR</t>
  </si>
  <si>
    <t>ore: 16.30 - 19.30</t>
  </si>
  <si>
    <t>Samugheo: STEM-PNRR</t>
  </si>
  <si>
    <t>ore: 17.30 - 19.30</t>
  </si>
  <si>
    <t>ore: 17.00 - 19.00</t>
  </si>
  <si>
    <t>Oristano: INGLESE-PNRR</t>
  </si>
  <si>
    <t>Oristano: INGLESE-STEM</t>
  </si>
  <si>
    <t>Mogoro: INGLESE-PNRR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</si>
</sst>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&quot;• &quot;@"/>
    <numFmt numFmtId="167" formatCode=";;;"/>
    <numFmt numFmtId="168" formatCode="dd"/>
    <numFmt numFmtId="169" formatCode="dddd\ yyyy"/>
    <numFmt numFmtId="170" formatCode="ddd\ yyyy"/>
  </numFmts>
  <fonts count="32" x14ac:knownFonts="1">
    <font>
      <sz val="11"/>
      <color theme="1"/>
      <name val="Consolas"/>
      <family val="2"/>
      <scheme val="minor"/>
    </font>
    <font>
      <sz val="11"/>
      <color theme="1" tint="0.14999847407452621"/>
      <name val="Consolas"/>
      <family val="2"/>
      <scheme val="minor"/>
    </font>
    <font>
      <sz val="11"/>
      <color theme="1" tint="0.14999847407452621"/>
      <name val="Consolas"/>
      <family val="3"/>
      <scheme val="minor"/>
    </font>
    <font>
      <sz val="12"/>
      <color theme="1" tint="0.14999847407452621"/>
      <name val="Consolas"/>
      <family val="3"/>
      <scheme val="minor"/>
    </font>
    <font>
      <sz val="14"/>
      <color theme="1" tint="0.249977111117893"/>
      <name val="Century Gothic"/>
      <family val="2"/>
      <scheme val="major"/>
    </font>
    <font>
      <sz val="12"/>
      <color theme="1" tint="0.249977111117893"/>
      <name val="Century Gothic"/>
      <family val="2"/>
      <scheme val="major"/>
    </font>
    <font>
      <sz val="36"/>
      <color theme="1" tint="0.249977111117893"/>
      <name val="Century Gothic"/>
      <family val="2"/>
      <scheme val="major"/>
    </font>
    <font>
      <sz val="36"/>
      <color theme="1" tint="0.14999847407452621"/>
      <name val="Consolas"/>
      <family val="3"/>
      <scheme val="minor"/>
    </font>
    <font>
      <sz val="36"/>
      <color theme="1" tint="0.14999847407452621"/>
      <name val="Consolas"/>
      <family val="2"/>
      <scheme val="minor"/>
    </font>
    <font>
      <sz val="11"/>
      <color theme="1"/>
      <name val="Consolas"/>
      <family val="2"/>
      <scheme val="minor"/>
    </font>
    <font>
      <sz val="18"/>
      <color theme="3"/>
      <name val="Century Gothic"/>
      <family val="2"/>
      <scheme val="major"/>
    </font>
    <font>
      <b/>
      <sz val="15"/>
      <color theme="3"/>
      <name val="Consolas"/>
      <family val="2"/>
      <scheme val="minor"/>
    </font>
    <font>
      <b/>
      <sz val="13"/>
      <color theme="3"/>
      <name val="Consolas"/>
      <family val="2"/>
      <scheme val="minor"/>
    </font>
    <font>
      <b/>
      <sz val="11"/>
      <color theme="3"/>
      <name val="Consolas"/>
      <family val="2"/>
      <scheme val="minor"/>
    </font>
    <font>
      <sz val="11"/>
      <color rgb="FF006100"/>
      <name val="Consolas"/>
      <family val="2"/>
      <scheme val="minor"/>
    </font>
    <font>
      <sz val="11"/>
      <color rgb="FF9C0006"/>
      <name val="Consolas"/>
      <family val="2"/>
      <scheme val="minor"/>
    </font>
    <font>
      <sz val="11"/>
      <color rgb="FF9C5700"/>
      <name val="Consolas"/>
      <family val="2"/>
      <scheme val="minor"/>
    </font>
    <font>
      <sz val="11"/>
      <color rgb="FF3F3F76"/>
      <name val="Consolas"/>
      <family val="2"/>
      <scheme val="minor"/>
    </font>
    <font>
      <b/>
      <sz val="11"/>
      <color rgb="FF3F3F3F"/>
      <name val="Consolas"/>
      <family val="2"/>
      <scheme val="minor"/>
    </font>
    <font>
      <b/>
      <sz val="11"/>
      <color rgb="FFFA7D00"/>
      <name val="Consolas"/>
      <family val="2"/>
      <scheme val="minor"/>
    </font>
    <font>
      <sz val="11"/>
      <color rgb="FFFA7D00"/>
      <name val="Consolas"/>
      <family val="2"/>
      <scheme val="minor"/>
    </font>
    <font>
      <b/>
      <sz val="11"/>
      <color theme="0"/>
      <name val="Consolas"/>
      <family val="2"/>
      <scheme val="minor"/>
    </font>
    <font>
      <sz val="11"/>
      <color rgb="FFFF0000"/>
      <name val="Consolas"/>
      <family val="2"/>
      <scheme val="minor"/>
    </font>
    <font>
      <i/>
      <sz val="11"/>
      <color rgb="FF7F7F7F"/>
      <name val="Consolas"/>
      <family val="2"/>
      <scheme val="minor"/>
    </font>
    <font>
      <b/>
      <sz val="11"/>
      <color theme="1"/>
      <name val="Consolas"/>
      <family val="2"/>
      <scheme val="minor"/>
    </font>
    <font>
      <sz val="11"/>
      <color theme="0"/>
      <name val="Consolas"/>
      <family val="2"/>
      <scheme val="minor"/>
    </font>
    <font>
      <b/>
      <sz val="11"/>
      <color theme="1" tint="0.14999847407452621"/>
      <name val="Consolas"/>
      <family val="3"/>
      <scheme val="minor"/>
    </font>
    <font>
      <b/>
      <sz val="11"/>
      <color rgb="FF9C0006"/>
      <name val="Consolas"/>
      <family val="3"/>
      <scheme val="minor"/>
    </font>
    <font>
      <b/>
      <sz val="11"/>
      <name val="Consolas"/>
      <family val="3"/>
      <scheme val="minor"/>
    </font>
    <font>
      <b/>
      <sz val="11"/>
      <color theme="1"/>
      <name val="Consolas"/>
      <family val="3"/>
      <scheme val="minor"/>
    </font>
    <font>
      <b/>
      <sz val="11"/>
      <color rgb="FFC00000"/>
      <name val="Consolas"/>
      <family val="3"/>
      <scheme val="minor"/>
    </font>
    <font>
      <b/>
      <sz val="11"/>
      <color theme="6" tint="-0.749992370372631"/>
      <name val="Consolas"/>
      <family val="3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0" tint="-0.14993743705557422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0.14993743705557422"/>
      </bottom>
      <diagonal/>
    </border>
    <border>
      <left/>
      <right style="thin">
        <color theme="0"/>
      </right>
      <top style="thin">
        <color theme="0"/>
      </top>
      <bottom style="thin">
        <color theme="0" tint="-0.149937437055574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0" applyNumberFormat="0" applyAlignment="0" applyProtection="0"/>
    <xf numFmtId="0" fontId="18" fillId="7" borderId="11" applyNumberFormat="0" applyAlignment="0" applyProtection="0"/>
    <xf numFmtId="0" fontId="19" fillId="7" borderId="10" applyNumberFormat="0" applyAlignment="0" applyProtection="0"/>
    <xf numFmtId="0" fontId="20" fillId="0" borderId="12" applyNumberFormat="0" applyFill="0" applyAlignment="0" applyProtection="0"/>
    <xf numFmtId="0" fontId="21" fillId="8" borderId="13" applyNumberFormat="0" applyAlignment="0" applyProtection="0"/>
    <xf numFmtId="0" fontId="22" fillId="0" borderId="0" applyNumberFormat="0" applyFill="0" applyBorder="0" applyAlignment="0" applyProtection="0"/>
    <xf numFmtId="0" fontId="9" fillId="9" borderId="14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5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25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25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left" vertical="center"/>
    </xf>
    <xf numFmtId="167" fontId="0" fillId="0" borderId="0" xfId="0" applyNumberFormat="1"/>
    <xf numFmtId="166" fontId="2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0" fillId="0" borderId="0" xfId="0" applyNumberFormat="1"/>
    <xf numFmtId="166" fontId="2" fillId="0" borderId="3" xfId="0" applyNumberFormat="1" applyFont="1" applyBorder="1" applyAlignment="1">
      <alignment horizontal="left" vertical="center"/>
    </xf>
    <xf numFmtId="167" fontId="2" fillId="0" borderId="4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left" vertical="center"/>
    </xf>
    <xf numFmtId="167" fontId="2" fillId="0" borderId="6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70" fontId="6" fillId="0" borderId="0" xfId="0" applyNumberFormat="1" applyFont="1" applyAlignment="1">
      <alignment horizontal="left" vertical="center"/>
    </xf>
    <xf numFmtId="170" fontId="7" fillId="0" borderId="0" xfId="0" applyNumberFormat="1" applyFont="1" applyAlignment="1">
      <alignment horizontal="left" vertical="center"/>
    </xf>
    <xf numFmtId="167" fontId="15" fillId="4" borderId="4" xfId="12" applyNumberFormat="1" applyBorder="1" applyAlignment="1">
      <alignment horizontal="center" vertical="center"/>
    </xf>
    <xf numFmtId="166" fontId="26" fillId="0" borderId="3" xfId="0" applyNumberFormat="1" applyFont="1" applyBorder="1" applyAlignment="1">
      <alignment horizontal="left" vertical="center"/>
    </xf>
    <xf numFmtId="166" fontId="27" fillId="4" borderId="3" xfId="12" applyNumberFormat="1" applyFont="1" applyBorder="1" applyAlignment="1">
      <alignment horizontal="left" vertical="center"/>
    </xf>
    <xf numFmtId="166" fontId="28" fillId="5" borderId="3" xfId="13" applyNumberFormat="1" applyFont="1" applyBorder="1" applyAlignment="1">
      <alignment horizontal="left" vertical="center"/>
    </xf>
    <xf numFmtId="0" fontId="29" fillId="0" borderId="0" xfId="0" applyFont="1"/>
    <xf numFmtId="0" fontId="30" fillId="0" borderId="0" xfId="0" applyFont="1"/>
    <xf numFmtId="166" fontId="31" fillId="26" borderId="3" xfId="39" applyNumberFormat="1" applyFont="1" applyBorder="1" applyAlignment="1">
      <alignment horizontal="left" vertical="center"/>
    </xf>
    <xf numFmtId="0" fontId="28" fillId="26" borderId="0" xfId="39" applyFont="1"/>
    <xf numFmtId="166" fontId="28" fillId="3" borderId="3" xfId="11" applyNumberFormat="1" applyFont="1" applyBorder="1" applyAlignment="1">
      <alignment horizontal="left" vertical="center"/>
    </xf>
    <xf numFmtId="166" fontId="28" fillId="0" borderId="3" xfId="0" applyNumberFormat="1" applyFont="1" applyBorder="1" applyAlignment="1">
      <alignment horizontal="left" vertical="center"/>
    </xf>
    <xf numFmtId="167" fontId="26" fillId="0" borderId="4" xfId="0" applyNumberFormat="1" applyFont="1" applyBorder="1" applyAlignment="1">
      <alignment horizontal="center" vertical="center"/>
    </xf>
    <xf numFmtId="166" fontId="30" fillId="0" borderId="3" xfId="0" applyNumberFormat="1" applyFont="1" applyBorder="1" applyAlignment="1">
      <alignment horizontal="left" vertical="center"/>
    </xf>
    <xf numFmtId="167" fontId="30" fillId="0" borderId="4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8" fontId="4" fillId="0" borderId="2" xfId="0" applyNumberFormat="1" applyFont="1" applyBorder="1" applyAlignment="1">
      <alignment horizontal="left" vertical="center"/>
    </xf>
    <xf numFmtId="168" fontId="4" fillId="0" borderId="0" xfId="0" applyNumberFormat="1" applyFont="1" applyAlignment="1">
      <alignment horizontal="left" vertical="center"/>
    </xf>
  </cellXfs>
  <cellStyles count="47">
    <cellStyle name="20% - Colore 1" xfId="24" builtinId="30" customBuiltin="1"/>
    <cellStyle name="20% - Colore 2" xfId="28" builtinId="34" customBuiltin="1"/>
    <cellStyle name="20% - Colore 3" xfId="32" builtinId="38" customBuiltin="1"/>
    <cellStyle name="20% - Colore 4" xfId="36" builtinId="42" customBuiltin="1"/>
    <cellStyle name="20% - Colore 5" xfId="40" builtinId="46" customBuiltin="1"/>
    <cellStyle name="20% - Colore 6" xfId="44" builtinId="50" customBuiltin="1"/>
    <cellStyle name="40% - Colore 1" xfId="25" builtinId="31" customBuiltin="1"/>
    <cellStyle name="40% - Colore 2" xfId="29" builtinId="35" customBuiltin="1"/>
    <cellStyle name="40% - Colore 3" xfId="33" builtinId="39" customBuiltin="1"/>
    <cellStyle name="40% - Colore 4" xfId="37" builtinId="43" customBuiltin="1"/>
    <cellStyle name="40% - Colore 5" xfId="41" builtinId="47" customBuiltin="1"/>
    <cellStyle name="40% - Colore 6" xfId="45" builtinId="51" customBuiltin="1"/>
    <cellStyle name="60% - Colore 1" xfId="26" builtinId="32" customBuiltin="1"/>
    <cellStyle name="60% - Colore 2" xfId="30" builtinId="36" customBuiltin="1"/>
    <cellStyle name="60% - Colore 3" xfId="34" builtinId="40" customBuiltin="1"/>
    <cellStyle name="60% - Colore 4" xfId="38" builtinId="44" customBuiltin="1"/>
    <cellStyle name="60% - Colore 5" xfId="42" builtinId="48" customBuiltin="1"/>
    <cellStyle name="60% - Colore 6" xfId="46" builtinId="52" customBuiltin="1"/>
    <cellStyle name="Calcolo" xfId="16" builtinId="22" customBuiltin="1"/>
    <cellStyle name="Cella collegata" xfId="17" builtinId="24" customBuiltin="1"/>
    <cellStyle name="Cella da controllare" xfId="18" builtinId="23" customBuiltin="1"/>
    <cellStyle name="Colore 1" xfId="23" builtinId="29" customBuiltin="1"/>
    <cellStyle name="Colore 2" xfId="27" builtinId="33" customBuiltin="1"/>
    <cellStyle name="Colore 3" xfId="31" builtinId="37" customBuiltin="1"/>
    <cellStyle name="Colore 4" xfId="35" builtinId="41" customBuiltin="1"/>
    <cellStyle name="Colore 5" xfId="39" builtinId="45" customBuiltin="1"/>
    <cellStyle name="Colore 6" xfId="43" builtinId="49" customBuiltin="1"/>
    <cellStyle name="Input" xfId="14" builtinId="20" customBuiltin="1"/>
    <cellStyle name="Migliaia" xfId="1" builtinId="3" customBuiltin="1"/>
    <cellStyle name="Migliaia [0]" xfId="2" builtinId="6" customBuiltin="1"/>
    <cellStyle name="Neutrale" xfId="13" builtinId="28" customBuiltin="1"/>
    <cellStyle name="Normale" xfId="0" builtinId="0" customBuiltin="1"/>
    <cellStyle name="Nota" xfId="20" builtinId="10" customBuiltin="1"/>
    <cellStyle name="Output" xfId="15" builtinId="21" customBuiltin="1"/>
    <cellStyle name="Percentuale" xfId="5" builtinId="5" customBuiltin="1"/>
    <cellStyle name="Testo avviso" xfId="19" builtinId="11" customBuiltin="1"/>
    <cellStyle name="Testo descrittivo" xfId="21" builtinId="53" customBuiltin="1"/>
    <cellStyle name="Titolo" xfId="6" builtinId="15" customBuiltin="1"/>
    <cellStyle name="Titolo 1" xfId="7" builtinId="16" customBuiltin="1"/>
    <cellStyle name="Titolo 2" xfId="8" builtinId="17" customBuiltin="1"/>
    <cellStyle name="Titolo 3" xfId="9" builtinId="18" customBuiltin="1"/>
    <cellStyle name="Titolo 4" xfId="10" builtinId="19" customBuiltin="1"/>
    <cellStyle name="Totale" xfId="22" builtinId="25" customBuiltin="1"/>
    <cellStyle name="Valore non valido" xfId="12" builtinId="27" customBuiltin="1"/>
    <cellStyle name="Valore valido" xfId="11" builtinId="26" customBuiltin="1"/>
    <cellStyle name="Valuta" xfId="3" builtinId="4" customBuiltin="1"/>
    <cellStyle name="Valuta [0]" xfId="4" builtinId="7" customBuiltin="1"/>
  </cellStyles>
  <dxfs count="72"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585314</xdr:colOff>
      <xdr:row>41</xdr:row>
      <xdr:rowOff>38099</xdr:rowOff>
    </xdr:to>
    <xdr:pic>
      <xdr:nvPicPr>
        <xdr:cNvPr id="5" name="Immagine 4" descr="Elemento decorativo. Raccoglitore a spirale.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0"/>
          <a:ext cx="585314" cy="9820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585314</xdr:colOff>
      <xdr:row>41</xdr:row>
      <xdr:rowOff>38099</xdr:rowOff>
    </xdr:to>
    <xdr:pic>
      <xdr:nvPicPr>
        <xdr:cNvPr id="2" name="Immagine 1" descr="Elemento decorativo. Raccoglitore a spirale.">
          <a:extLst>
            <a:ext uri="{FF2B5EF4-FFF2-40B4-BE49-F238E27FC236}">
              <a16:creationId xmlns:a16="http://schemas.microsoft.com/office/drawing/2014/main" id="{9C0FD232-C2AC-4850-B3C4-FB4903E06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0"/>
          <a:ext cx="585314" cy="9820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4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6AB8EE"/>
      </a:accent1>
      <a:accent2>
        <a:srgbClr val="F8AE45"/>
      </a:accent2>
      <a:accent3>
        <a:srgbClr val="FCD1FF"/>
      </a:accent3>
      <a:accent4>
        <a:srgbClr val="FFEF90"/>
      </a:accent4>
      <a:accent5>
        <a:srgbClr val="A8D9F8"/>
      </a:accent5>
      <a:accent6>
        <a:srgbClr val="B4F8C8"/>
      </a:accent6>
      <a:hlink>
        <a:srgbClr val="0563C1"/>
      </a:hlink>
      <a:folHlink>
        <a:srgbClr val="954F72"/>
      </a:folHlink>
    </a:clrScheme>
    <a:fontScheme name="Custom 120">
      <a:majorFont>
        <a:latin typeface="Century Gothic"/>
        <a:ea typeface=""/>
        <a:cs typeface=""/>
      </a:majorFont>
      <a:minorFont>
        <a:latin typeface="Consola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R45"/>
  <sheetViews>
    <sheetView showGridLines="0" tabSelected="1" topLeftCell="I7" zoomScaleNormal="100" workbookViewId="0">
      <selection activeCell="AC17" sqref="AC17"/>
    </sheetView>
  </sheetViews>
  <sheetFormatPr defaultColWidth="9" defaultRowHeight="18" customHeight="1" x14ac:dyDescent="0.4"/>
  <cols>
    <col min="1" max="1" width="3.375" style="1" customWidth="1"/>
    <col min="2" max="2" width="11.25" style="1" customWidth="1"/>
    <col min="3" max="3" width="32.375" style="3" customWidth="1"/>
    <col min="4" max="4" width="3.625" style="2" customWidth="1"/>
    <col min="5" max="5" width="1.625" style="1" customWidth="1"/>
    <col min="6" max="6" width="34.125" style="3" customWidth="1"/>
    <col min="7" max="7" width="3.625" style="2" customWidth="1"/>
    <col min="8" max="8" width="1.625" style="1" customWidth="1"/>
    <col min="9" max="9" width="33.625" style="3" customWidth="1"/>
    <col min="10" max="10" width="3.625" style="2" customWidth="1"/>
    <col min="11" max="11" width="1.625" style="1" customWidth="1"/>
    <col min="12" max="12" width="33.375" style="3" customWidth="1"/>
    <col min="13" max="13" width="3.625" style="2" customWidth="1"/>
    <col min="14" max="14" width="1.625" style="1" customWidth="1"/>
    <col min="15" max="15" width="33.25" style="3" customWidth="1"/>
    <col min="16" max="16" width="3.625" style="2" customWidth="1"/>
    <col min="17" max="18" width="1.625" style="1" customWidth="1"/>
    <col min="19" max="16384" width="9" style="1"/>
  </cols>
  <sheetData>
    <row r="1" spans="3:17" ht="9" customHeight="1" x14ac:dyDescent="0.4"/>
    <row r="2" spans="3:17" s="11" customFormat="1" ht="66" customHeight="1" x14ac:dyDescent="0.4">
      <c r="C2" s="37" t="s">
        <v>10</v>
      </c>
      <c r="D2" s="37"/>
      <c r="E2" s="37"/>
      <c r="F2" s="37"/>
      <c r="G2" s="37"/>
      <c r="I2" s="22"/>
      <c r="J2" s="12"/>
      <c r="L2" s="22"/>
      <c r="M2" s="12"/>
      <c r="O2" s="23"/>
      <c r="P2" s="13"/>
      <c r="Q2" s="14"/>
    </row>
    <row r="3" spans="3:17" ht="3" customHeight="1" x14ac:dyDescent="0.4">
      <c r="C3" s="5"/>
      <c r="D3" s="6"/>
      <c r="E3" s="7"/>
      <c r="F3" s="5"/>
      <c r="G3" s="6"/>
      <c r="H3" s="7"/>
      <c r="I3" s="5"/>
      <c r="J3" s="6"/>
      <c r="K3" s="7"/>
      <c r="L3" s="5"/>
      <c r="M3" s="6"/>
      <c r="N3" s="5"/>
      <c r="O3" s="5"/>
      <c r="P3" s="6"/>
      <c r="Q3" s="7"/>
    </row>
    <row r="4" spans="3:17" s="10" customFormat="1" ht="35.25" customHeight="1" thickBot="1" x14ac:dyDescent="0.45">
      <c r="C4" s="38" t="s">
        <v>0</v>
      </c>
      <c r="D4" s="38"/>
      <c r="F4" s="38" t="s">
        <v>2</v>
      </c>
      <c r="G4" s="38"/>
      <c r="I4" s="38" t="s">
        <v>5</v>
      </c>
      <c r="J4" s="38"/>
      <c r="L4" s="38" t="s">
        <v>6</v>
      </c>
      <c r="M4" s="38"/>
      <c r="O4" s="38" t="s">
        <v>7</v>
      </c>
      <c r="P4" s="38"/>
    </row>
    <row r="5" spans="3:17" s="8" customFormat="1" ht="18" customHeight="1" x14ac:dyDescent="0.4">
      <c r="C5" s="40">
        <f>IF(MONTH(QuestoMese_InizioSettimana+1)&lt;&gt;MONTH(QuestoMese),"",QuestoMese_InizioSettimana+1)</f>
        <v>45383</v>
      </c>
      <c r="D5" s="40"/>
      <c r="E5" s="9"/>
      <c r="F5" s="40">
        <f>IF(MONTH(QuestoMese_InizioSettimana+2)&lt;&gt;MONTH(QuestoMese),"",QuestoMese_InizioSettimana+2)</f>
        <v>45384</v>
      </c>
      <c r="G5" s="40"/>
      <c r="H5" s="9"/>
      <c r="I5" s="40">
        <f>IF(MONTH(QuestoMese_InizioSettimana+3)&lt;&gt;MONTH(QuestoMese),"",QuestoMese_InizioSettimana+3)</f>
        <v>45385</v>
      </c>
      <c r="J5" s="40"/>
      <c r="K5" s="9"/>
      <c r="L5" s="40">
        <f>IF(MONTH(QuestoMese_InizioSettimana+4)&lt;&gt;MONTH(QuestoMese),"",QuestoMese_InizioSettimana+4)</f>
        <v>45386</v>
      </c>
      <c r="M5" s="40"/>
      <c r="N5" s="9"/>
      <c r="O5" s="40">
        <f>IF(MONTH(QuestoMese_InizioSettimana+5)&lt;&gt;MONTH(QuestoMese),"",QuestoMese_InizioSettimana+5)</f>
        <v>45387</v>
      </c>
      <c r="P5" s="40"/>
      <c r="Q5" s="9"/>
    </row>
    <row r="6" spans="3:17" s="2" customFormat="1" ht="18" customHeight="1" x14ac:dyDescent="0.4">
      <c r="C6" s="16"/>
      <c r="D6" s="17"/>
      <c r="F6" s="16"/>
      <c r="G6" s="17" t="s">
        <v>3</v>
      </c>
      <c r="I6" s="26" t="s">
        <v>13</v>
      </c>
      <c r="J6" s="17" t="s">
        <v>8</v>
      </c>
      <c r="L6" s="33" t="s">
        <v>15</v>
      </c>
      <c r="M6" s="17" t="s">
        <v>9</v>
      </c>
      <c r="O6" s="35" t="s">
        <v>28</v>
      </c>
      <c r="P6" s="17" t="s">
        <v>8</v>
      </c>
    </row>
    <row r="7" spans="3:17" s="2" customFormat="1" ht="18" customHeight="1" x14ac:dyDescent="0.4">
      <c r="C7" s="16"/>
      <c r="D7" s="17"/>
      <c r="F7" s="16"/>
      <c r="G7" s="17"/>
      <c r="I7" s="16" t="s">
        <v>12</v>
      </c>
      <c r="J7" s="17"/>
      <c r="L7" s="16" t="s">
        <v>16</v>
      </c>
      <c r="M7" s="17"/>
      <c r="O7" s="16" t="s">
        <v>27</v>
      </c>
      <c r="P7" s="17"/>
    </row>
    <row r="8" spans="3:17" s="2" customFormat="1" ht="18" customHeight="1" x14ac:dyDescent="0.4">
      <c r="C8" s="16"/>
      <c r="D8" s="17"/>
      <c r="F8" s="16"/>
      <c r="G8" s="17"/>
      <c r="I8" s="16"/>
      <c r="J8" s="17"/>
      <c r="L8" s="16"/>
      <c r="M8" s="17"/>
      <c r="O8" s="16"/>
      <c r="P8" s="17"/>
    </row>
    <row r="9" spans="3:17" s="2" customFormat="1" ht="18" customHeight="1" x14ac:dyDescent="0.4">
      <c r="C9" s="16"/>
      <c r="D9" s="17"/>
      <c r="F9" s="16"/>
      <c r="G9" s="17"/>
      <c r="I9" s="16"/>
      <c r="J9" s="17"/>
      <c r="L9" s="16"/>
      <c r="M9" s="17"/>
      <c r="O9" s="16"/>
      <c r="P9" s="17"/>
    </row>
    <row r="10" spans="3:17" s="2" customFormat="1" ht="18" customHeight="1" x14ac:dyDescent="0.4">
      <c r="C10" s="18"/>
      <c r="D10" s="19"/>
      <c r="F10" s="18"/>
      <c r="G10" s="19"/>
      <c r="I10" s="18"/>
      <c r="J10" s="19"/>
      <c r="L10" s="18"/>
      <c r="M10" s="19"/>
      <c r="O10" s="18"/>
      <c r="P10" s="19"/>
    </row>
    <row r="11" spans="3:17" s="8" customFormat="1" ht="18" customHeight="1" x14ac:dyDescent="0.4">
      <c r="C11" s="39">
        <f>IF(MONTH(QuestoMese_InizioSettimana+8)&lt;&gt;MONTH(QuestoMese),"",QuestoMese_InizioSettimana+8)</f>
        <v>45390</v>
      </c>
      <c r="D11" s="39"/>
      <c r="E11" s="9"/>
      <c r="F11" s="39">
        <f>IF(MONTH(QuestoMese_InizioSettimana+9)&lt;&gt;MONTH(QuestoMese),"",QuestoMese_InizioSettimana+9)</f>
        <v>45391</v>
      </c>
      <c r="G11" s="39"/>
      <c r="H11" s="9"/>
      <c r="I11" s="39">
        <f>IF(MONTH(QuestoMese_InizioSettimana+10)&lt;&gt;MONTH(QuestoMese),"",QuestoMese_InizioSettimana+10)</f>
        <v>45392</v>
      </c>
      <c r="J11" s="39"/>
      <c r="K11" s="9"/>
      <c r="L11" s="39">
        <f>IF(MONTH(QuestoMese_InizioSettimana+11)&lt;&gt;MONTH(QuestoMese),"",QuestoMese_InizioSettimana+11)</f>
        <v>45393</v>
      </c>
      <c r="M11" s="39"/>
      <c r="N11" s="9"/>
      <c r="O11" s="39">
        <f>IF(MONTH(QuestoMese_InizioSettimana+12)&lt;&gt;MONTH(QuestoMese),"",QuestoMese_InizioSettimana+12)</f>
        <v>45394</v>
      </c>
      <c r="P11" s="39"/>
      <c r="Q11" s="9"/>
    </row>
    <row r="12" spans="3:17" s="2" customFormat="1" ht="18" customHeight="1" x14ac:dyDescent="0.4">
      <c r="C12" s="25" t="s">
        <v>30</v>
      </c>
      <c r="D12" s="17" t="s">
        <v>1</v>
      </c>
      <c r="F12" s="26" t="s">
        <v>11</v>
      </c>
      <c r="G12" s="17" t="s">
        <v>8</v>
      </c>
      <c r="I12" s="16"/>
      <c r="J12" s="17"/>
      <c r="L12" s="16"/>
      <c r="M12" s="17"/>
      <c r="O12" s="25" t="s">
        <v>15</v>
      </c>
      <c r="P12" s="24" t="s">
        <v>9</v>
      </c>
    </row>
    <row r="13" spans="3:17" s="2" customFormat="1" ht="18" customHeight="1" x14ac:dyDescent="0.4">
      <c r="C13" s="16" t="s">
        <v>14</v>
      </c>
      <c r="D13" s="17"/>
      <c r="F13" s="16" t="s">
        <v>12</v>
      </c>
      <c r="G13" s="17"/>
      <c r="I13" s="16"/>
      <c r="J13" s="17"/>
      <c r="L13" s="16"/>
      <c r="M13" s="17"/>
      <c r="O13" s="16" t="s">
        <v>12</v>
      </c>
      <c r="P13" s="17" t="s">
        <v>3</v>
      </c>
    </row>
    <row r="14" spans="3:17" s="2" customFormat="1" ht="18" customHeight="1" x14ac:dyDescent="0.4">
      <c r="C14" s="16"/>
      <c r="D14" s="17"/>
      <c r="F14" s="16"/>
      <c r="G14" s="17"/>
      <c r="I14" s="16"/>
      <c r="J14" s="17"/>
      <c r="L14" s="16"/>
      <c r="M14" s="17"/>
      <c r="O14" s="35" t="s">
        <v>28</v>
      </c>
      <c r="P14" s="17" t="s">
        <v>8</v>
      </c>
    </row>
    <row r="15" spans="3:17" s="2" customFormat="1" ht="18" customHeight="1" x14ac:dyDescent="0.4">
      <c r="C15" s="16"/>
      <c r="D15" s="17"/>
      <c r="F15" s="16"/>
      <c r="G15" s="17"/>
      <c r="I15" s="16"/>
      <c r="J15" s="17"/>
      <c r="L15" s="16"/>
      <c r="M15" s="17"/>
      <c r="O15" s="16" t="s">
        <v>27</v>
      </c>
      <c r="P15" s="17"/>
    </row>
    <row r="16" spans="3:17" s="2" customFormat="1" ht="18" customHeight="1" x14ac:dyDescent="0.4">
      <c r="C16" s="18"/>
      <c r="D16" s="19"/>
      <c r="F16" s="18"/>
      <c r="G16" s="19"/>
      <c r="I16" s="18"/>
      <c r="J16" s="19"/>
      <c r="L16" s="18"/>
      <c r="M16" s="19"/>
      <c r="O16" s="18"/>
      <c r="P16" s="19"/>
    </row>
    <row r="17" spans="3:17" s="8" customFormat="1" ht="18" customHeight="1" x14ac:dyDescent="0.4">
      <c r="C17" s="39">
        <f>IF(MONTH(QuestoMese_InizioSettimana+15)&lt;&gt;MONTH(QuestoMese),"",QuestoMese_InizioSettimana+15)</f>
        <v>45397</v>
      </c>
      <c r="D17" s="39"/>
      <c r="E17" s="9"/>
      <c r="F17" s="39">
        <f>IF(MONTH(QuestoMese_InizioSettimana+16)&lt;&gt;MONTH(QuestoMese),"",QuestoMese_InizioSettimana+16)</f>
        <v>45398</v>
      </c>
      <c r="G17" s="39"/>
      <c r="H17" s="9"/>
      <c r="I17" s="39">
        <f>IF(MONTH(QuestoMese_InizioSettimana+17)&lt;&gt;MONTH(QuestoMese),"",QuestoMese_InizioSettimana+17)</f>
        <v>45399</v>
      </c>
      <c r="J17" s="39"/>
      <c r="K17" s="9"/>
      <c r="L17" s="39">
        <f>IF(MONTH(QuestoMese_InizioSettimana+18)&lt;&gt;MONTH(QuestoMese),"",QuestoMese_InizioSettimana+18)</f>
        <v>45400</v>
      </c>
      <c r="M17" s="39"/>
      <c r="N17" s="9"/>
      <c r="O17" s="39">
        <f>IF(MONTH(QuestoMese_InizioSettimana+19)&lt;&gt;MONTH(QuestoMese),"",QuestoMese_InizioSettimana+19)</f>
        <v>45401</v>
      </c>
      <c r="P17" s="39"/>
      <c r="Q17" s="9"/>
    </row>
    <row r="18" spans="3:17" s="2" customFormat="1" ht="18" customHeight="1" x14ac:dyDescent="0.4">
      <c r="C18" s="26" t="s">
        <v>13</v>
      </c>
      <c r="D18" s="17" t="s">
        <v>8</v>
      </c>
      <c r="F18" s="16"/>
      <c r="G18" s="17"/>
      <c r="I18" s="16"/>
      <c r="J18" s="17"/>
      <c r="L18" s="33" t="s">
        <v>15</v>
      </c>
      <c r="M18" s="17" t="s">
        <v>9</v>
      </c>
      <c r="O18" s="35" t="s">
        <v>29</v>
      </c>
      <c r="P18" s="17" t="s">
        <v>8</v>
      </c>
    </row>
    <row r="19" spans="3:17" s="2" customFormat="1" ht="18" customHeight="1" x14ac:dyDescent="0.4">
      <c r="C19" s="16" t="s">
        <v>12</v>
      </c>
      <c r="D19" s="17"/>
      <c r="F19" s="16"/>
      <c r="G19" s="17"/>
      <c r="I19" s="16"/>
      <c r="J19" s="17"/>
      <c r="L19" s="16" t="s">
        <v>12</v>
      </c>
      <c r="M19" s="17"/>
      <c r="O19" s="16" t="s">
        <v>27</v>
      </c>
      <c r="P19" s="17"/>
    </row>
    <row r="20" spans="3:17" s="2" customFormat="1" ht="18" customHeight="1" x14ac:dyDescent="0.4">
      <c r="C20" s="16"/>
      <c r="D20" s="17"/>
      <c r="F20" s="16"/>
      <c r="G20" s="17"/>
      <c r="I20" s="16"/>
      <c r="J20" s="17"/>
      <c r="L20" s="16"/>
      <c r="M20" s="17"/>
      <c r="O20" s="16"/>
      <c r="P20" s="17"/>
    </row>
    <row r="21" spans="3:17" s="2" customFormat="1" ht="18" customHeight="1" x14ac:dyDescent="0.4">
      <c r="C21" s="16"/>
      <c r="D21" s="17"/>
      <c r="F21" s="16"/>
      <c r="G21" s="17"/>
      <c r="I21" s="16"/>
      <c r="J21" s="17"/>
      <c r="L21" s="16"/>
      <c r="M21" s="17"/>
      <c r="O21" s="16"/>
      <c r="P21" s="17"/>
    </row>
    <row r="22" spans="3:17" s="2" customFormat="1" ht="18" customHeight="1" x14ac:dyDescent="0.4">
      <c r="C22" s="18"/>
      <c r="D22" s="19"/>
      <c r="F22" s="18"/>
      <c r="G22" s="19"/>
      <c r="I22" s="18"/>
      <c r="J22" s="19"/>
      <c r="L22" s="18"/>
      <c r="M22" s="19"/>
      <c r="O22" s="18"/>
      <c r="P22" s="19"/>
    </row>
    <row r="23" spans="3:17" s="8" customFormat="1" ht="18" customHeight="1" x14ac:dyDescent="0.4">
      <c r="C23" s="39">
        <f>IF(MONTH(QuestoMese_InizioSettimana+22)&lt;&gt;MONTH(QuestoMese),"",QuestoMese_InizioSettimana+22)</f>
        <v>45404</v>
      </c>
      <c r="D23" s="39"/>
      <c r="E23" s="9"/>
      <c r="F23" s="39">
        <f>IF(MONTH(QuestoMese_InizioSettimana+23)&lt;&gt;MONTH(QuestoMese),"",QuestoMese_InizioSettimana+23)</f>
        <v>45405</v>
      </c>
      <c r="G23" s="39"/>
      <c r="H23" s="9"/>
      <c r="I23" s="39">
        <f>IF(MONTH(QuestoMese_InizioSettimana+24)&lt;&gt;MONTH(QuestoMese),"",QuestoMese_InizioSettimana+24)</f>
        <v>45406</v>
      </c>
      <c r="J23" s="39"/>
      <c r="K23" s="9"/>
      <c r="L23" s="39">
        <f>IF(MONTH(QuestoMese_InizioSettimana+25)&lt;&gt;MONTH(QuestoMese),"",QuestoMese_InizioSettimana+25)</f>
        <v>45407</v>
      </c>
      <c r="M23" s="39"/>
      <c r="N23" s="9"/>
      <c r="O23" s="39">
        <f>IF(MONTH(QuestoMese_InizioSettimana+26)&lt;&gt;MONTH(QuestoMese),"",QuestoMese_InizioSettimana+26)</f>
        <v>45408</v>
      </c>
      <c r="P23" s="39"/>
      <c r="Q23" s="9"/>
    </row>
    <row r="24" spans="3:17" s="2" customFormat="1" ht="18" customHeight="1" x14ac:dyDescent="0.4">
      <c r="C24" s="27" t="s">
        <v>30</v>
      </c>
      <c r="D24" s="17"/>
      <c r="F24" s="33" t="s">
        <v>15</v>
      </c>
      <c r="G24" s="17" t="s">
        <v>9</v>
      </c>
      <c r="I24" s="26" t="s">
        <v>13</v>
      </c>
      <c r="J24" s="17" t="s">
        <v>8</v>
      </c>
      <c r="L24" s="16"/>
      <c r="M24" s="17"/>
      <c r="O24" s="16"/>
      <c r="P24" s="17"/>
    </row>
    <row r="25" spans="3:17" s="2" customFormat="1" ht="18" customHeight="1" x14ac:dyDescent="0.4">
      <c r="C25" s="16" t="s">
        <v>20</v>
      </c>
      <c r="D25" s="17"/>
      <c r="F25" s="16" t="s">
        <v>12</v>
      </c>
      <c r="G25" s="17"/>
      <c r="I25" s="16" t="s">
        <v>12</v>
      </c>
      <c r="J25" s="17"/>
      <c r="L25" s="16"/>
      <c r="M25" s="17"/>
      <c r="O25" s="16"/>
      <c r="P25" s="17"/>
    </row>
    <row r="26" spans="3:17" s="2" customFormat="1" ht="18" customHeight="1" x14ac:dyDescent="0.4">
      <c r="C26" s="16"/>
      <c r="D26" s="17"/>
      <c r="F26" s="16"/>
      <c r="G26" s="17"/>
      <c r="I26" s="16"/>
      <c r="J26" s="17"/>
      <c r="L26" s="16"/>
      <c r="M26" s="17"/>
      <c r="O26" s="16"/>
      <c r="P26" s="17"/>
    </row>
    <row r="27" spans="3:17" s="2" customFormat="1" ht="18" customHeight="1" x14ac:dyDescent="0.4">
      <c r="C27" s="16"/>
      <c r="D27" s="17"/>
      <c r="F27" s="16"/>
      <c r="G27" s="17"/>
      <c r="I27" s="16"/>
      <c r="J27" s="17"/>
      <c r="L27" s="16"/>
      <c r="M27" s="17"/>
      <c r="O27" s="16"/>
      <c r="P27" s="17"/>
    </row>
    <row r="28" spans="3:17" s="2" customFormat="1" ht="18" customHeight="1" x14ac:dyDescent="0.4">
      <c r="C28" s="18"/>
      <c r="D28" s="19"/>
      <c r="F28" s="18"/>
      <c r="G28" s="19"/>
      <c r="I28" s="18"/>
      <c r="J28" s="19"/>
      <c r="L28" s="18"/>
      <c r="M28" s="19"/>
      <c r="O28" s="18"/>
      <c r="P28" s="19"/>
    </row>
    <row r="29" spans="3:17" s="8" customFormat="1" ht="18" customHeight="1" x14ac:dyDescent="0.4">
      <c r="C29" s="39">
        <f>IF(MONTH(QuestoMese_InizioSettimana+29)&lt;&gt;MONTH(QuestoMese),"",QuestoMese_InizioSettimana+29)</f>
        <v>45411</v>
      </c>
      <c r="D29" s="39"/>
      <c r="E29" s="9"/>
      <c r="F29" s="39">
        <f>IF(MONTH(QuestoMese_InizioSettimana+30)&lt;&gt;MONTH(QuestoMese),"",QuestoMese_InizioSettimana+30)</f>
        <v>45412</v>
      </c>
      <c r="G29" s="39"/>
      <c r="H29" s="9"/>
      <c r="I29" s="39" t="str">
        <f>IF(MONTH(QuestoMese_InizioSettimana+31)&lt;&gt;MONTH(QuestoMese),"",QuestoMese_InizioSettimana+31)</f>
        <v/>
      </c>
      <c r="J29" s="39"/>
      <c r="K29" s="9"/>
      <c r="L29" s="39" t="str">
        <f>IF(MONTH(QuestoMese_InizioSettimana+32)&lt;&gt;MONTH(QuestoMese),"",QuestoMese_InizioSettimana+32)</f>
        <v/>
      </c>
      <c r="M29" s="39"/>
      <c r="N29" s="9"/>
      <c r="O29" s="39" t="str">
        <f>IF(MONTH(QuestoMese_InizioSettimana+33)&lt;&gt;MONTH(QuestoMese),"",QuestoMese_InizioSettimana+33)</f>
        <v/>
      </c>
      <c r="P29" s="39"/>
      <c r="Q29" s="9"/>
    </row>
    <row r="30" spans="3:17" s="2" customFormat="1" ht="18" customHeight="1" x14ac:dyDescent="0.4">
      <c r="C30" s="26" t="s">
        <v>17</v>
      </c>
      <c r="D30" s="17" t="s">
        <v>8</v>
      </c>
      <c r="F30" s="32" t="s">
        <v>19</v>
      </c>
      <c r="G30" s="17"/>
      <c r="I30" s="16"/>
      <c r="J30" s="17"/>
      <c r="L30" s="16"/>
      <c r="M30" s="17"/>
      <c r="O30" s="16"/>
      <c r="P30" s="17"/>
    </row>
    <row r="31" spans="3:17" s="2" customFormat="1" ht="18" customHeight="1" x14ac:dyDescent="0.4">
      <c r="C31" s="16" t="s">
        <v>18</v>
      </c>
      <c r="D31" s="17"/>
      <c r="F31" s="16" t="s">
        <v>18</v>
      </c>
      <c r="G31" s="17"/>
      <c r="I31" s="16"/>
      <c r="J31" s="17"/>
      <c r="L31" s="16"/>
      <c r="M31" s="17"/>
      <c r="O31" s="16"/>
      <c r="P31" s="17"/>
    </row>
    <row r="32" spans="3:17" s="2" customFormat="1" ht="18" customHeight="1" x14ac:dyDescent="0.4">
      <c r="C32" s="27" t="s">
        <v>30</v>
      </c>
      <c r="D32" s="17"/>
      <c r="F32" s="16"/>
      <c r="G32" s="17"/>
      <c r="I32" s="16"/>
      <c r="J32" s="17"/>
      <c r="L32" s="16"/>
      <c r="M32" s="17"/>
      <c r="O32" s="16"/>
      <c r="P32" s="17"/>
    </row>
    <row r="33" spans="3:18" s="2" customFormat="1" ht="18" customHeight="1" x14ac:dyDescent="0.4">
      <c r="C33" s="16" t="s">
        <v>14</v>
      </c>
      <c r="D33" s="17"/>
      <c r="F33" s="16"/>
      <c r="G33" s="17"/>
      <c r="I33" s="16"/>
      <c r="J33" s="17"/>
      <c r="L33" s="16"/>
      <c r="M33" s="17"/>
      <c r="O33" s="16"/>
      <c r="P33" s="17"/>
    </row>
    <row r="34" spans="3:18" s="2" customFormat="1" ht="18" customHeight="1" x14ac:dyDescent="0.4">
      <c r="C34" s="18"/>
      <c r="D34" s="19"/>
      <c r="F34" s="18"/>
      <c r="G34" s="19"/>
      <c r="I34" s="18"/>
      <c r="J34" s="19"/>
      <c r="L34" s="18"/>
      <c r="M34" s="19"/>
      <c r="O34" s="18"/>
      <c r="P34" s="19"/>
    </row>
    <row r="35" spans="3:18" s="8" customFormat="1" ht="18" customHeight="1" x14ac:dyDescent="0.4">
      <c r="C35" s="39" t="str">
        <f>IF(MONTH(QuestoMese_InizioSettimana+36)&lt;&gt;MONTH(QuestoMese),"",QuestoMese_InizioSettimana+36)</f>
        <v/>
      </c>
      <c r="D35" s="39"/>
      <c r="E35" s="9"/>
      <c r="F35" s="39" t="str">
        <f>IF(MONTH(QuestoMese_InizioSettimana+37)&lt;&gt;MONTH(QuestoMese),"",QuestoMese_InizioSettimana+37)</f>
        <v/>
      </c>
      <c r="G35" s="39"/>
      <c r="H35" s="9"/>
      <c r="I35" s="39" t="str">
        <f>IF(MONTH(QuestoMese_InizioSettimana+38)&lt;&gt;MONTH(QuestoMese),"",QuestoMese_InizioSettimana+38)</f>
        <v/>
      </c>
      <c r="J35" s="39"/>
      <c r="K35" s="9"/>
      <c r="L35" s="39" t="str">
        <f>IF(MONTH(QuestoMese_InizioSettimana+39)&lt;&gt;MONTH(QuestoMese),"",QuestoMese_InizioSettimana+39)</f>
        <v/>
      </c>
      <c r="M35" s="39"/>
      <c r="N35" s="9"/>
      <c r="O35" s="39" t="str">
        <f>IF(MONTH(QuestoMese_InizioSettimana+40)&lt;&gt;MONTH(QuestoMese),"",QuestoMese_InizioSettimana+40)</f>
        <v/>
      </c>
      <c r="P35" s="39"/>
      <c r="Q35" s="9"/>
      <c r="R35" s="20"/>
    </row>
    <row r="36" spans="3:18" s="2" customFormat="1" ht="18" customHeight="1" x14ac:dyDescent="0.4">
      <c r="C36" s="16"/>
      <c r="D36" s="17"/>
      <c r="F36" s="16"/>
      <c r="G36" s="17"/>
      <c r="I36" s="16"/>
      <c r="J36" s="17"/>
      <c r="L36" s="16"/>
      <c r="M36" s="17"/>
      <c r="O36" s="16"/>
      <c r="P36" s="17"/>
      <c r="R36" s="21"/>
    </row>
    <row r="37" spans="3:18" s="2" customFormat="1" ht="18" customHeight="1" x14ac:dyDescent="0.4">
      <c r="C37" s="16"/>
      <c r="D37" s="17"/>
      <c r="F37" s="16"/>
      <c r="G37" s="17"/>
      <c r="I37" s="16"/>
      <c r="J37" s="17"/>
      <c r="L37" s="16"/>
      <c r="M37" s="17"/>
      <c r="O37" s="16"/>
      <c r="P37" s="17"/>
      <c r="R37" s="21"/>
    </row>
    <row r="38" spans="3:18" s="2" customFormat="1" ht="18" customHeight="1" x14ac:dyDescent="0.4">
      <c r="C38" s="16"/>
      <c r="D38" s="17"/>
      <c r="F38" s="16"/>
      <c r="G38" s="17"/>
      <c r="I38" s="16"/>
      <c r="J38" s="17"/>
      <c r="L38" s="16"/>
      <c r="M38" s="17"/>
      <c r="O38" s="16"/>
      <c r="P38" s="17"/>
      <c r="R38" s="21"/>
    </row>
    <row r="39" spans="3:18" s="2" customFormat="1" ht="18" customHeight="1" x14ac:dyDescent="0.4">
      <c r="C39" s="16"/>
      <c r="D39" s="17"/>
      <c r="F39" s="16"/>
      <c r="G39" s="17"/>
      <c r="I39" s="16"/>
      <c r="J39" s="17"/>
      <c r="L39" s="16"/>
      <c r="M39" s="17"/>
      <c r="O39" s="16"/>
      <c r="P39" s="17"/>
      <c r="R39" s="21"/>
    </row>
    <row r="40" spans="3:18" s="2" customFormat="1" ht="18" customHeight="1" x14ac:dyDescent="0.4">
      <c r="C40" s="16"/>
      <c r="D40" s="17"/>
      <c r="F40" s="16"/>
      <c r="G40" s="17"/>
      <c r="I40" s="16"/>
      <c r="J40" s="17"/>
      <c r="L40" s="16"/>
      <c r="M40" s="17"/>
      <c r="O40" s="16"/>
      <c r="P40" s="17"/>
      <c r="R40" s="21"/>
    </row>
    <row r="41" spans="3:18" s="2" customFormat="1" ht="9" customHeight="1" x14ac:dyDescent="0.4">
      <c r="C41" s="3"/>
      <c r="F41" s="3"/>
      <c r="I41" s="3"/>
      <c r="L41" s="3"/>
      <c r="O41" s="3"/>
    </row>
    <row r="42" spans="3:18" s="2" customFormat="1" ht="3" customHeight="1" x14ac:dyDescent="0.4">
      <c r="C42" s="5"/>
      <c r="D42" s="6"/>
      <c r="E42" s="6"/>
      <c r="F42" s="5"/>
      <c r="G42" s="6"/>
      <c r="H42" s="6"/>
      <c r="I42" s="5"/>
      <c r="J42" s="6"/>
      <c r="K42" s="6"/>
      <c r="L42" s="5"/>
      <c r="M42" s="6"/>
      <c r="N42" s="5"/>
      <c r="O42" s="5"/>
      <c r="P42" s="6"/>
      <c r="Q42" s="6"/>
      <c r="R42" s="6"/>
    </row>
    <row r="43" spans="3:18" s="2" customFormat="1" ht="18" customHeight="1" x14ac:dyDescent="0.4">
      <c r="C43" s="3"/>
      <c r="F43" s="3"/>
      <c r="I43" s="3"/>
      <c r="L43" s="3"/>
      <c r="O43" s="3"/>
    </row>
    <row r="44" spans="3:18" s="2" customFormat="1" ht="18" customHeight="1" x14ac:dyDescent="0.4">
      <c r="C44" s="3"/>
      <c r="F44" s="3"/>
      <c r="I44" s="3"/>
      <c r="L44" s="3"/>
      <c r="O44" s="3"/>
    </row>
    <row r="45" spans="3:18" s="2" customFormat="1" ht="18" customHeight="1" x14ac:dyDescent="0.4">
      <c r="C45" s="3"/>
      <c r="F45" s="3"/>
      <c r="I45" s="3"/>
      <c r="L45" s="3"/>
      <c r="O45" s="3"/>
    </row>
  </sheetData>
  <mergeCells count="36">
    <mergeCell ref="C35:D35"/>
    <mergeCell ref="F5:G5"/>
    <mergeCell ref="F11:G11"/>
    <mergeCell ref="F17:G17"/>
    <mergeCell ref="F23:G23"/>
    <mergeCell ref="F29:G29"/>
    <mergeCell ref="F35:G35"/>
    <mergeCell ref="C5:D5"/>
    <mergeCell ref="C11:D11"/>
    <mergeCell ref="C17:D17"/>
    <mergeCell ref="C23:D23"/>
    <mergeCell ref="C29:D29"/>
    <mergeCell ref="I35:J35"/>
    <mergeCell ref="L35:M35"/>
    <mergeCell ref="O35:P35"/>
    <mergeCell ref="I29:J29"/>
    <mergeCell ref="L29:M29"/>
    <mergeCell ref="O29:P29"/>
    <mergeCell ref="O4:P4"/>
    <mergeCell ref="I23:J23"/>
    <mergeCell ref="L23:M23"/>
    <mergeCell ref="O23:P23"/>
    <mergeCell ref="I17:J17"/>
    <mergeCell ref="L17:M17"/>
    <mergeCell ref="O17:P17"/>
    <mergeCell ref="I11:J11"/>
    <mergeCell ref="L11:M11"/>
    <mergeCell ref="O11:P11"/>
    <mergeCell ref="I5:J5"/>
    <mergeCell ref="L5:M5"/>
    <mergeCell ref="O5:P5"/>
    <mergeCell ref="C2:G2"/>
    <mergeCell ref="C4:D4"/>
    <mergeCell ref="F4:G4"/>
    <mergeCell ref="I4:J4"/>
    <mergeCell ref="L4:M4"/>
  </mergeCells>
  <conditionalFormatting sqref="C6:C10 C12:C16 C24:C28 C30:C34">
    <cfRule type="expression" dxfId="71" priority="96">
      <formula>OFFSET(C6,0,1)="Compleanno"</formula>
    </cfRule>
    <cfRule type="expression" dxfId="70" priority="92" stopIfTrue="1">
      <formula>OFFSET(C6,0,1)="Lavoro"</formula>
    </cfRule>
    <cfRule type="expression" dxfId="69" priority="94" stopIfTrue="1">
      <formula>OFFSET(C6,0,1)="Personale"</formula>
    </cfRule>
    <cfRule type="expression" dxfId="68" priority="93" stopIfTrue="1">
      <formula>OFFSET(C6,0,1)="Casa"</formula>
    </cfRule>
  </conditionalFormatting>
  <conditionalFormatting sqref="C18:C22">
    <cfRule type="expression" dxfId="67" priority="2" stopIfTrue="1">
      <formula>OFFSET(C18,0,1)="Casa"</formula>
    </cfRule>
    <cfRule type="expression" dxfId="66" priority="3" stopIfTrue="1">
      <formula>OFFSET(C18,0,1)="Personale"</formula>
    </cfRule>
    <cfRule type="expression" dxfId="65" priority="4">
      <formula>OFFSET(C18,0,1)="Compleanno"</formula>
    </cfRule>
    <cfRule type="expression" dxfId="64" priority="1" stopIfTrue="1">
      <formula>OFFSET(C18,0,1)="Lavoro"</formula>
    </cfRule>
  </conditionalFormatting>
  <conditionalFormatting sqref="C36:C40">
    <cfRule type="expression" dxfId="63" priority="28" stopIfTrue="1">
      <formula>OFFSET(C36,0,1)="Lavoro"</formula>
    </cfRule>
    <cfRule type="expression" dxfId="62" priority="29" stopIfTrue="1">
      <formula>OFFSET(C36,0,1)="Casa"</formula>
    </cfRule>
    <cfRule type="expression" dxfId="61" priority="30" stopIfTrue="1">
      <formula>OFFSET(C36,0,1)="Personale"</formula>
    </cfRule>
    <cfRule type="expression" dxfId="60" priority="32">
      <formula>OFFSET(C36,0,1)="Compleanno"</formula>
    </cfRule>
  </conditionalFormatting>
  <conditionalFormatting sqref="D6:D10 D12:D16 D18:D22 D24:D28 D30:D34">
    <cfRule type="expression" dxfId="59" priority="89">
      <formula>D6="Lavoro"</formula>
    </cfRule>
    <cfRule type="expression" dxfId="58" priority="90">
      <formula>D6="Casa"</formula>
    </cfRule>
    <cfRule type="expression" dxfId="57" priority="91">
      <formula>D6="Personale"</formula>
    </cfRule>
    <cfRule type="expression" dxfId="56" priority="95">
      <formula>D6="Compleanno"</formula>
    </cfRule>
  </conditionalFormatting>
  <conditionalFormatting sqref="D36:D40">
    <cfRule type="expression" dxfId="55" priority="25">
      <formula>D36="Lavoro"</formula>
    </cfRule>
    <cfRule type="expression" dxfId="54" priority="26">
      <formula>D36="Casa"</formula>
    </cfRule>
    <cfRule type="expression" dxfId="53" priority="27">
      <formula>D36="Personale"</formula>
    </cfRule>
    <cfRule type="expression" dxfId="52" priority="31">
      <formula>D36="Compleanno"</formula>
    </cfRule>
  </conditionalFormatting>
  <conditionalFormatting sqref="F6:F10 I6:I10 L6:L10 O6:O10 F12:F16 I12:I16 L12:L16 O12:O16 F18:F22 I18:I22 L18:L22 O18:O22 F24:F28 I24:I28 L24:L28 O24:O28 F30:F34 I30:I34 L30:L34 O30:O34">
    <cfRule type="expression" dxfId="51" priority="22" stopIfTrue="1">
      <formula>OFFSET(F6,0,1)="Personale"</formula>
    </cfRule>
    <cfRule type="expression" dxfId="50" priority="24">
      <formula>OFFSET(F6,0,1)="Compleanno"</formula>
    </cfRule>
    <cfRule type="expression" dxfId="49" priority="20" stopIfTrue="1">
      <formula>OFFSET(F6,0,1)="Lavoro"</formula>
    </cfRule>
    <cfRule type="expression" dxfId="48" priority="21" stopIfTrue="1">
      <formula>OFFSET(F6,0,1)="Casa"</formula>
    </cfRule>
  </conditionalFormatting>
  <conditionalFormatting sqref="F36:F40 I36:I40 L36:L40 O36:O40">
    <cfRule type="expression" dxfId="47" priority="12" stopIfTrue="1">
      <formula>OFFSET(F36,0,1)="Lavoro"</formula>
    </cfRule>
    <cfRule type="expression" dxfId="46" priority="13" stopIfTrue="1">
      <formula>OFFSET(F36,0,1)="Casa"</formula>
    </cfRule>
    <cfRule type="expression" dxfId="45" priority="14" stopIfTrue="1">
      <formula>OFFSET(F36,0,1)="Personale"</formula>
    </cfRule>
    <cfRule type="expression" dxfId="44" priority="16">
      <formula>OFFSET(F36,0,1)="Compleanno"</formula>
    </cfRule>
  </conditionalFormatting>
  <conditionalFormatting sqref="G6:G10 J6:J10 M6:M10 P6:P10 G12:G16 J12:J16 M12:M16 P12:P16 G18:G22 J18:J22 M18:M22 P18:P22 G24:G28 J24:J28 M24:M28 P24:P28 G30:G34 J30:J34 M30:M34 P30:P34">
    <cfRule type="expression" dxfId="43" priority="17">
      <formula>G6="Lavoro"</formula>
    </cfRule>
    <cfRule type="expression" dxfId="42" priority="23">
      <formula>G6="Compleanno"</formula>
    </cfRule>
    <cfRule type="expression" dxfId="41" priority="19">
      <formula>G6="Personale"</formula>
    </cfRule>
    <cfRule type="expression" dxfId="40" priority="18">
      <formula>G6="Casa"</formula>
    </cfRule>
  </conditionalFormatting>
  <conditionalFormatting sqref="G36:G40 J36:J40 M36:M40 P36:P40">
    <cfRule type="expression" dxfId="39" priority="9">
      <formula>G36="Lavoro"</formula>
    </cfRule>
    <cfRule type="expression" dxfId="38" priority="10">
      <formula>G36="Casa"</formula>
    </cfRule>
    <cfRule type="expression" dxfId="37" priority="11">
      <formula>G36="Personale"</formula>
    </cfRule>
    <cfRule type="expression" dxfId="36" priority="15">
      <formula>G36="Compleanno"</formula>
    </cfRule>
  </conditionalFormatting>
  <dataValidations count="6">
    <dataValidation type="list" allowBlank="1" showInputMessage="1" showErrorMessage="1" sqref="M36:M40 P36:P40 D6:D10 D36:D40 G6:G10 G36:G40 J6:J10 J36:J40 M6:M10 P6:P10 D13:D16 G12:G16 J12:J16 M12:M16 P12:P16 D18:D22 G18:G22 J18:J22 M18:M22 P18:P22 D24:D28 G24:G28 J24:J28 M24:M28 P24:P28 D30:D34 G30:G34 J30:J34 M30:M34 P30:P34" xr:uid="{00000000-0002-0000-0000-000000000000}">
      <formula1>Categorie_Elenco</formula1>
    </dataValidation>
    <dataValidation type="list" allowBlank="1" showInputMessage="1" showErrorMessage="1" prompt="Selezionare il mese dall'elenco a discesa" sqref="C2:G2" xr:uid="{00000000-0002-0000-0000-000001000000}">
      <formula1>Mesi_Elenco</formula1>
    </dataValidation>
    <dataValidation allowBlank="1" showInputMessage="1" showErrorMessage="1" promptTitle="Agenda personale mensile" prompt="_x000a_Usare questo modello per creare facilmente un'agenda personale mensile._x000a__x000a_Selezionare un mese dall'elenco a discesa nella cella C2. _x000a__x000a_Andare alle celle C11 e C12 per i prossimi manuali di istruzioni." sqref="A1" xr:uid="{00000000-0002-0000-0000-000002000000}"/>
    <dataValidation allowBlank="1" showInputMessage="1" showErrorMessage="1" prompt="Il giorno di calendario viene aggiornato automaticamente in questa cella" sqref="C5:D5 F5:G5 I5:J5 L5:M5 O5:P5 C11:D11 F11:G11 I11:J11 L11:M11 O11:P11 C17:D17 F17:G17 I17:J17 L17:M17 O17:P17 C23:D23 F23:G23 I23:J23 L23:M23 O23:P23 C29:D29 F29:G29 I29:J29 L29:M29 O29:P29 C35:D35 F35:G35 I35:J35 L35:M35 O35:P35" xr:uid="{00000000-0002-0000-0000-000003000000}"/>
    <dataValidation allowBlank="1" showInputMessage="1" showErrorMessage="1" prompt="Immettere una nota in questa cella. _x000a__x000a_Usare Cella a destra (cella D12) per impostare una categoria." sqref="C12 C24" xr:uid="{00000000-0002-0000-0000-000004000000}"/>
    <dataValidation type="list" allowBlank="1" showInputMessage="1" showErrorMessage="1" prompt="Selezionare una categoria da questo elenco a discesa. _x000a__x000a_L'evidenziazione delle celle cambierà in base alla categoria selezionata." sqref="D12" xr:uid="{00000000-0002-0000-0000-000005000000}">
      <formula1>Categorie_Elenco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2C0AF-041F-4C1F-8812-30B544068C37}">
  <sheetPr>
    <pageSetUpPr fitToPage="1"/>
  </sheetPr>
  <dimension ref="C1:R45"/>
  <sheetViews>
    <sheetView showGridLines="0" zoomScaleNormal="100" workbookViewId="0">
      <selection activeCell="T1" sqref="T1:T1048576"/>
    </sheetView>
  </sheetViews>
  <sheetFormatPr defaultColWidth="9" defaultRowHeight="18" customHeight="1" x14ac:dyDescent="0.4"/>
  <cols>
    <col min="1" max="1" width="3.375" style="1" customWidth="1"/>
    <col min="2" max="2" width="11.25" style="1" customWidth="1"/>
    <col min="3" max="3" width="33" style="3" customWidth="1"/>
    <col min="4" max="4" width="3.625" style="2" customWidth="1"/>
    <col min="5" max="5" width="1.625" style="1" customWidth="1"/>
    <col min="6" max="6" width="34" style="3" customWidth="1"/>
    <col min="7" max="7" width="3.625" style="2" customWidth="1"/>
    <col min="8" max="8" width="1.625" style="1" customWidth="1"/>
    <col min="9" max="9" width="35.25" style="3" customWidth="1"/>
    <col min="10" max="10" width="3.625" style="2" customWidth="1"/>
    <col min="11" max="11" width="1.625" style="1" customWidth="1"/>
    <col min="12" max="12" width="37" style="3" customWidth="1"/>
    <col min="13" max="13" width="3.625" style="2" customWidth="1"/>
    <col min="14" max="14" width="1.625" style="1" customWidth="1"/>
    <col min="15" max="15" width="33" style="3" customWidth="1"/>
    <col min="16" max="16" width="3.625" style="2" customWidth="1"/>
    <col min="17" max="18" width="1.625" style="1" customWidth="1"/>
    <col min="19" max="16384" width="9" style="1"/>
  </cols>
  <sheetData>
    <row r="1" spans="3:18" ht="9" customHeight="1" x14ac:dyDescent="0.4"/>
    <row r="2" spans="3:18" s="11" customFormat="1" ht="66" customHeight="1" x14ac:dyDescent="0.4">
      <c r="C2" s="37" t="s">
        <v>21</v>
      </c>
      <c r="D2" s="37"/>
      <c r="E2" s="37"/>
      <c r="F2" s="37"/>
      <c r="G2" s="37"/>
      <c r="I2" s="22"/>
      <c r="J2" s="12"/>
      <c r="L2" s="22"/>
      <c r="M2" s="12"/>
      <c r="O2" s="23"/>
      <c r="P2" s="13"/>
      <c r="Q2" s="14"/>
      <c r="R2" s="14"/>
    </row>
    <row r="3" spans="3:18" ht="3" customHeight="1" x14ac:dyDescent="0.4">
      <c r="C3" s="5"/>
      <c r="D3" s="6"/>
      <c r="E3" s="7"/>
      <c r="F3" s="5"/>
      <c r="G3" s="6"/>
      <c r="H3" s="7"/>
      <c r="I3" s="5"/>
      <c r="J3" s="6"/>
      <c r="K3" s="7"/>
      <c r="L3" s="5"/>
      <c r="M3" s="6"/>
      <c r="N3" s="5"/>
      <c r="O3" s="5"/>
      <c r="P3" s="6"/>
      <c r="Q3" s="7"/>
      <c r="R3" s="7"/>
    </row>
    <row r="4" spans="3:18" s="10" customFormat="1" ht="35.25" customHeight="1" thickBot="1" x14ac:dyDescent="0.45">
      <c r="C4" s="38" t="s">
        <v>0</v>
      </c>
      <c r="D4" s="38"/>
      <c r="F4" s="38" t="s">
        <v>2</v>
      </c>
      <c r="G4" s="38"/>
      <c r="I4" s="38" t="s">
        <v>5</v>
      </c>
      <c r="J4" s="38"/>
      <c r="L4" s="38" t="s">
        <v>6</v>
      </c>
      <c r="M4" s="38"/>
      <c r="O4" s="38" t="s">
        <v>7</v>
      </c>
      <c r="P4" s="38"/>
    </row>
    <row r="5" spans="3:18" s="8" customFormat="1" ht="18" customHeight="1" x14ac:dyDescent="0.4">
      <c r="C5" s="40" t="str">
        <f>IF(MONTH(QuestoMese_InizioSettimana+1)&lt;&gt;MONTH(QuestoMese),"",QuestoMese_InizioSettimana+1)</f>
        <v/>
      </c>
      <c r="D5" s="40"/>
      <c r="E5" s="9"/>
      <c r="F5" s="40" t="str">
        <f>IF(MONTH(QuestoMese_InizioSettimana+2)&lt;&gt;MONTH(QuestoMese),"",QuestoMese_InizioSettimana+2)</f>
        <v/>
      </c>
      <c r="G5" s="40"/>
      <c r="H5" s="9"/>
      <c r="I5" s="40">
        <f>IF(MONTH(QuestoMese_InizioSettimana+3)&lt;&gt;MONTH(QuestoMese),"",QuestoMese_InizioSettimana+3)</f>
        <v>45413</v>
      </c>
      <c r="J5" s="40"/>
      <c r="K5" s="9"/>
      <c r="L5" s="40">
        <f>IF(MONTH(QuestoMese_InizioSettimana+4)&lt;&gt;MONTH(QuestoMese),"",QuestoMese_InizioSettimana+4)</f>
        <v>45414</v>
      </c>
      <c r="M5" s="40"/>
      <c r="N5" s="9"/>
      <c r="O5" s="40">
        <f>IF(MONTH(QuestoMese_InizioSettimana+5)&lt;&gt;MONTH(QuestoMese),"",QuestoMese_InizioSettimana+5)</f>
        <v>45415</v>
      </c>
      <c r="P5" s="40"/>
      <c r="Q5" s="9"/>
      <c r="R5" s="9"/>
    </row>
    <row r="6" spans="3:18" s="2" customFormat="1" ht="18" customHeight="1" x14ac:dyDescent="0.4">
      <c r="C6" s="16"/>
      <c r="D6" s="17"/>
      <c r="F6" s="16"/>
      <c r="G6" s="17" t="s">
        <v>3</v>
      </c>
      <c r="I6"/>
      <c r="J6"/>
      <c r="L6" s="25" t="s">
        <v>25</v>
      </c>
      <c r="M6" s="17" t="s">
        <v>4</v>
      </c>
      <c r="O6" s="30" t="s">
        <v>23</v>
      </c>
      <c r="P6" s="17"/>
    </row>
    <row r="7" spans="3:18" s="2" customFormat="1" ht="18" customHeight="1" x14ac:dyDescent="0.4">
      <c r="C7" s="16"/>
      <c r="D7" s="17"/>
      <c r="F7" s="16"/>
      <c r="G7" s="17"/>
      <c r="I7" s="16"/>
      <c r="J7" s="17"/>
      <c r="L7" s="16" t="s">
        <v>26</v>
      </c>
      <c r="M7" s="17"/>
      <c r="O7" s="16" t="s">
        <v>12</v>
      </c>
      <c r="P7" s="17"/>
    </row>
    <row r="8" spans="3:18" s="2" customFormat="1" ht="18" customHeight="1" x14ac:dyDescent="0.4">
      <c r="C8" s="16"/>
      <c r="D8" s="17"/>
      <c r="F8" s="16"/>
      <c r="G8" s="17"/>
      <c r="I8" s="16"/>
      <c r="J8" s="17"/>
      <c r="L8" s="16"/>
      <c r="M8" s="17"/>
      <c r="O8" s="35" t="s">
        <v>28</v>
      </c>
      <c r="P8" s="17" t="s">
        <v>8</v>
      </c>
    </row>
    <row r="9" spans="3:18" s="2" customFormat="1" ht="18" customHeight="1" x14ac:dyDescent="0.4">
      <c r="C9" s="16"/>
      <c r="D9" s="17"/>
      <c r="F9" s="16"/>
      <c r="G9" s="17"/>
      <c r="I9" s="16"/>
      <c r="J9" s="17"/>
      <c r="L9" s="16"/>
      <c r="M9" s="17"/>
      <c r="O9" s="16" t="s">
        <v>27</v>
      </c>
      <c r="P9" s="17"/>
    </row>
    <row r="10" spans="3:18" s="2" customFormat="1" ht="18" customHeight="1" x14ac:dyDescent="0.4">
      <c r="C10" s="18"/>
      <c r="D10" s="19"/>
      <c r="F10" s="18"/>
      <c r="G10" s="19"/>
      <c r="I10" s="18"/>
      <c r="J10" s="19"/>
      <c r="L10" s="18"/>
      <c r="M10" s="19"/>
      <c r="O10" s="18"/>
      <c r="P10" s="19"/>
    </row>
    <row r="11" spans="3:18" s="8" customFormat="1" ht="18" customHeight="1" x14ac:dyDescent="0.4">
      <c r="C11" s="39">
        <f>IF(MONTH(QuestoMese_InizioSettimana+8)&lt;&gt;MONTH(QuestoMese),"",QuestoMese_InizioSettimana+8)</f>
        <v>45418</v>
      </c>
      <c r="D11" s="39"/>
      <c r="E11" s="9"/>
      <c r="F11" s="39">
        <f>IF(MONTH(QuestoMese_InizioSettimana+9)&lt;&gt;MONTH(QuestoMese),"",QuestoMese_InizioSettimana+9)</f>
        <v>45419</v>
      </c>
      <c r="G11" s="39"/>
      <c r="H11" s="9"/>
      <c r="I11" s="39">
        <f>IF(MONTH(QuestoMese_InizioSettimana+10)&lt;&gt;MONTH(QuestoMese),"",QuestoMese_InizioSettimana+10)</f>
        <v>45420</v>
      </c>
      <c r="J11" s="39"/>
      <c r="K11" s="9"/>
      <c r="L11" s="39">
        <f>IF(MONTH(QuestoMese_InizioSettimana+11)&lt;&gt;MONTH(QuestoMese),"",QuestoMese_InizioSettimana+11)</f>
        <v>45421</v>
      </c>
      <c r="M11" s="39"/>
      <c r="N11" s="9"/>
      <c r="O11" s="39">
        <f>IF(MONTH(QuestoMese_InizioSettimana+12)&lt;&gt;MONTH(QuestoMese),"",QuestoMese_InizioSettimana+12)</f>
        <v>45422</v>
      </c>
      <c r="P11" s="39"/>
      <c r="Q11" s="9"/>
      <c r="R11" s="9"/>
    </row>
    <row r="12" spans="3:18" s="2" customFormat="1" ht="18" customHeight="1" x14ac:dyDescent="0.4">
      <c r="C12" s="25" t="s">
        <v>30</v>
      </c>
      <c r="D12" s="17" t="s">
        <v>1</v>
      </c>
      <c r="F12" s="28" t="s">
        <v>25</v>
      </c>
      <c r="G12" s="17" t="s">
        <v>4</v>
      </c>
      <c r="I12" s="26" t="s">
        <v>17</v>
      </c>
      <c r="J12" s="17" t="s">
        <v>8</v>
      </c>
      <c r="L12" s="33" t="s">
        <v>19</v>
      </c>
      <c r="M12" s="17" t="s">
        <v>9</v>
      </c>
      <c r="O12" s="30" t="s">
        <v>23</v>
      </c>
      <c r="P12"/>
    </row>
    <row r="13" spans="3:18" s="2" customFormat="1" ht="18" customHeight="1" x14ac:dyDescent="0.4">
      <c r="C13" s="16" t="s">
        <v>22</v>
      </c>
      <c r="D13" s="17"/>
      <c r="F13" s="16" t="s">
        <v>20</v>
      </c>
      <c r="G13" s="17"/>
      <c r="I13" s="16" t="s">
        <v>20</v>
      </c>
      <c r="J13" s="17"/>
      <c r="L13" s="16" t="s">
        <v>20</v>
      </c>
      <c r="M13" s="17"/>
      <c r="O13" s="16" t="s">
        <v>12</v>
      </c>
      <c r="P13" s="17" t="s">
        <v>3</v>
      </c>
    </row>
    <row r="14" spans="3:18" s="2" customFormat="1" ht="18" customHeight="1" x14ac:dyDescent="0.4">
      <c r="C14" s="16"/>
      <c r="D14" s="17"/>
      <c r="F14" s="16"/>
      <c r="G14" s="17"/>
      <c r="I14" s="16"/>
      <c r="J14" s="17"/>
      <c r="L14" s="16"/>
      <c r="M14" s="17"/>
      <c r="O14" s="35" t="s">
        <v>28</v>
      </c>
      <c r="P14" s="17" t="s">
        <v>8</v>
      </c>
    </row>
    <row r="15" spans="3:18" s="2" customFormat="1" ht="18" customHeight="1" x14ac:dyDescent="0.4">
      <c r="C15" s="16"/>
      <c r="D15" s="17"/>
      <c r="F15" s="16"/>
      <c r="G15" s="17"/>
      <c r="I15" s="16"/>
      <c r="J15" s="17"/>
      <c r="L15" s="16"/>
      <c r="M15" s="17"/>
      <c r="O15" s="16" t="s">
        <v>27</v>
      </c>
      <c r="P15" s="17"/>
    </row>
    <row r="16" spans="3:18" s="2" customFormat="1" ht="18" customHeight="1" x14ac:dyDescent="0.4">
      <c r="C16" s="18"/>
      <c r="D16" s="19"/>
      <c r="F16" s="18"/>
      <c r="G16" s="19"/>
      <c r="I16" s="18"/>
      <c r="J16" s="19"/>
      <c r="L16" s="18"/>
      <c r="M16" s="19"/>
      <c r="O16" s="18"/>
      <c r="P16" s="19"/>
    </row>
    <row r="17" spans="3:18" s="8" customFormat="1" ht="18" customHeight="1" x14ac:dyDescent="0.4">
      <c r="C17" s="39">
        <f>IF(MONTH(QuestoMese_InizioSettimana+15)&lt;&gt;MONTH(QuestoMese),"",QuestoMese_InizioSettimana+15)</f>
        <v>45425</v>
      </c>
      <c r="D17" s="39"/>
      <c r="E17" s="9"/>
      <c r="F17" s="39">
        <f>IF(MONTH(QuestoMese_InizioSettimana+16)&lt;&gt;MONTH(QuestoMese),"",QuestoMese_InizioSettimana+16)</f>
        <v>45426</v>
      </c>
      <c r="G17" s="39"/>
      <c r="H17" s="9"/>
      <c r="I17" s="39">
        <f>IF(MONTH(QuestoMese_InizioSettimana+17)&lt;&gt;MONTH(QuestoMese),"",QuestoMese_InizioSettimana+17)</f>
        <v>45427</v>
      </c>
      <c r="J17" s="39"/>
      <c r="K17" s="9"/>
      <c r="L17" s="39">
        <f>IF(MONTH(QuestoMese_InizioSettimana+18)&lt;&gt;MONTH(QuestoMese),"",QuestoMese_InizioSettimana+18)</f>
        <v>45428</v>
      </c>
      <c r="M17" s="39"/>
      <c r="N17" s="9"/>
      <c r="O17" s="39">
        <f>IF(MONTH(QuestoMese_InizioSettimana+19)&lt;&gt;MONTH(QuestoMese),"",QuestoMese_InizioSettimana+19)</f>
        <v>45429</v>
      </c>
      <c r="P17" s="39"/>
      <c r="Q17" s="9"/>
      <c r="R17" s="9"/>
    </row>
    <row r="18" spans="3:18" s="2" customFormat="1" ht="18" customHeight="1" x14ac:dyDescent="0.4">
      <c r="C18" s="29" t="s">
        <v>17</v>
      </c>
      <c r="D18" s="17" t="s">
        <v>8</v>
      </c>
      <c r="F18" s="25" t="s">
        <v>25</v>
      </c>
      <c r="G18" s="34" t="s">
        <v>4</v>
      </c>
      <c r="I18" s="32" t="s">
        <v>19</v>
      </c>
      <c r="J18" s="17" t="s">
        <v>9</v>
      </c>
      <c r="L18" s="30" t="s">
        <v>23</v>
      </c>
      <c r="M18" s="17" t="s">
        <v>3</v>
      </c>
      <c r="O18" s="35" t="s">
        <v>28</v>
      </c>
      <c r="P18" s="17" t="s">
        <v>8</v>
      </c>
    </row>
    <row r="19" spans="3:18" s="2" customFormat="1" ht="18" customHeight="1" x14ac:dyDescent="0.4">
      <c r="C19" s="16" t="s">
        <v>20</v>
      </c>
      <c r="D19" s="17"/>
      <c r="F19" s="16" t="s">
        <v>20</v>
      </c>
      <c r="G19" s="17"/>
      <c r="I19" s="16" t="s">
        <v>20</v>
      </c>
      <c r="J19" s="17"/>
      <c r="L19" s="16" t="s">
        <v>12</v>
      </c>
      <c r="M19" s="17"/>
      <c r="O19" s="16" t="s">
        <v>27</v>
      </c>
      <c r="P19" s="17"/>
    </row>
    <row r="20" spans="3:18" s="2" customFormat="1" ht="18" customHeight="1" x14ac:dyDescent="0.4">
      <c r="C20" s="16"/>
      <c r="D20" s="17"/>
      <c r="F20" s="16"/>
      <c r="G20" s="17"/>
      <c r="I20" s="16"/>
      <c r="J20" s="17"/>
      <c r="L20" s="16"/>
      <c r="M20" s="17"/>
      <c r="O20" s="16"/>
      <c r="P20" s="17"/>
    </row>
    <row r="21" spans="3:18" s="2" customFormat="1" ht="18" customHeight="1" x14ac:dyDescent="0.4">
      <c r="C21" s="16"/>
      <c r="D21" s="17"/>
      <c r="F21" s="16"/>
      <c r="G21" s="17"/>
      <c r="I21" s="16"/>
      <c r="J21" s="17"/>
      <c r="L21" s="16"/>
      <c r="M21" s="17"/>
      <c r="O21" s="16"/>
      <c r="P21" s="17"/>
    </row>
    <row r="22" spans="3:18" s="2" customFormat="1" ht="18" customHeight="1" x14ac:dyDescent="0.4">
      <c r="C22" s="18"/>
      <c r="D22" s="19"/>
      <c r="F22" s="18"/>
      <c r="G22" s="19"/>
      <c r="I22" s="18"/>
      <c r="J22" s="19"/>
      <c r="L22" s="18"/>
      <c r="M22" s="19"/>
      <c r="O22" s="18"/>
      <c r="P22" s="19"/>
    </row>
    <row r="23" spans="3:18" s="8" customFormat="1" ht="18" customHeight="1" x14ac:dyDescent="0.4">
      <c r="C23" s="39">
        <f>IF(MONTH(QuestoMese_InizioSettimana+22)&lt;&gt;MONTH(QuestoMese),"",QuestoMese_InizioSettimana+22)</f>
        <v>45432</v>
      </c>
      <c r="D23" s="39"/>
      <c r="E23" s="9"/>
      <c r="F23" s="39">
        <f>IF(MONTH(QuestoMese_InizioSettimana+23)&lt;&gt;MONTH(QuestoMese),"",QuestoMese_InizioSettimana+23)</f>
        <v>45433</v>
      </c>
      <c r="G23" s="39"/>
      <c r="H23" s="9"/>
      <c r="I23" s="39">
        <f>IF(MONTH(QuestoMese_InizioSettimana+24)&lt;&gt;MONTH(QuestoMese),"",QuestoMese_InizioSettimana+24)</f>
        <v>45434</v>
      </c>
      <c r="J23" s="39"/>
      <c r="K23" s="9"/>
      <c r="L23" s="39">
        <f>IF(MONTH(QuestoMese_InizioSettimana+25)&lt;&gt;MONTH(QuestoMese),"",QuestoMese_InizioSettimana+25)</f>
        <v>45435</v>
      </c>
      <c r="M23" s="39"/>
      <c r="N23" s="9"/>
      <c r="O23" s="39">
        <f>IF(MONTH(QuestoMese_InizioSettimana+26)&lt;&gt;MONTH(QuestoMese),"",QuestoMese_InizioSettimana+26)</f>
        <v>45436</v>
      </c>
      <c r="P23" s="39"/>
      <c r="Q23" s="9"/>
      <c r="R23" s="9"/>
    </row>
    <row r="24" spans="3:18" s="2" customFormat="1" ht="18" customHeight="1" x14ac:dyDescent="0.4">
      <c r="C24"/>
      <c r="D24" s="17" t="s">
        <v>3</v>
      </c>
      <c r="F24" s="31" t="s">
        <v>19</v>
      </c>
      <c r="G24" s="17" t="s">
        <v>9</v>
      </c>
      <c r="I24" s="29" t="s">
        <v>17</v>
      </c>
      <c r="J24" s="17" t="s">
        <v>8</v>
      </c>
      <c r="L24" s="25" t="s">
        <v>25</v>
      </c>
      <c r="M24" s="17" t="s">
        <v>4</v>
      </c>
      <c r="O24" s="30" t="s">
        <v>23</v>
      </c>
      <c r="P24" s="17"/>
    </row>
    <row r="25" spans="3:18" s="2" customFormat="1" ht="18" customHeight="1" x14ac:dyDescent="0.4">
      <c r="C25" s="16"/>
      <c r="D25" s="17"/>
      <c r="F25" s="16" t="s">
        <v>20</v>
      </c>
      <c r="G25" s="17"/>
      <c r="I25" s="16" t="s">
        <v>20</v>
      </c>
      <c r="J25" s="17"/>
      <c r="L25" s="16" t="s">
        <v>24</v>
      </c>
      <c r="M25" s="17"/>
      <c r="O25" s="16" t="s">
        <v>12</v>
      </c>
      <c r="P25" s="17"/>
    </row>
    <row r="26" spans="3:18" s="2" customFormat="1" ht="18" customHeight="1" x14ac:dyDescent="0.4">
      <c r="C26" s="16"/>
      <c r="D26" s="17"/>
      <c r="F26" s="16"/>
      <c r="G26" s="17"/>
      <c r="I26" s="16"/>
      <c r="J26" s="17"/>
      <c r="L26" s="16"/>
      <c r="M26" s="17"/>
      <c r="O26" s="35" t="s">
        <v>28</v>
      </c>
      <c r="P26" s="17" t="s">
        <v>8</v>
      </c>
    </row>
    <row r="27" spans="3:18" s="2" customFormat="1" ht="18" customHeight="1" x14ac:dyDescent="0.4">
      <c r="C27" s="16"/>
      <c r="D27" s="17"/>
      <c r="F27" s="16"/>
      <c r="G27" s="17"/>
      <c r="I27" s="16"/>
      <c r="J27" s="17"/>
      <c r="L27" s="16"/>
      <c r="M27" s="17"/>
      <c r="O27" s="16" t="s">
        <v>27</v>
      </c>
      <c r="P27" s="36" t="s">
        <v>3</v>
      </c>
    </row>
    <row r="28" spans="3:18" s="2" customFormat="1" ht="18" customHeight="1" x14ac:dyDescent="0.4">
      <c r="C28" s="18"/>
      <c r="D28" s="19"/>
      <c r="F28" s="18"/>
      <c r="G28" s="19"/>
      <c r="I28" s="18"/>
      <c r="J28" s="19"/>
      <c r="L28" s="18"/>
      <c r="M28" s="19"/>
      <c r="O28" s="18"/>
      <c r="P28" s="19"/>
    </row>
    <row r="29" spans="3:18" s="8" customFormat="1" ht="18" customHeight="1" x14ac:dyDescent="0.4">
      <c r="C29" s="39">
        <f>IF(MONTH(QuestoMese_InizioSettimana+29)&lt;&gt;MONTH(QuestoMese),"",QuestoMese_InizioSettimana+29)</f>
        <v>45439</v>
      </c>
      <c r="D29" s="39"/>
      <c r="E29" s="9"/>
      <c r="F29" s="39">
        <f>IF(MONTH(QuestoMese_InizioSettimana+30)&lt;&gt;MONTH(QuestoMese),"",QuestoMese_InizioSettimana+30)</f>
        <v>45440</v>
      </c>
      <c r="G29" s="39"/>
      <c r="H29" s="9"/>
      <c r="I29" s="39">
        <f>IF(MONTH(QuestoMese_InizioSettimana+31)&lt;&gt;MONTH(QuestoMese),"",QuestoMese_InizioSettimana+31)</f>
        <v>45441</v>
      </c>
      <c r="J29" s="39"/>
      <c r="K29" s="9"/>
      <c r="L29" s="39">
        <f>IF(MONTH(QuestoMese_InizioSettimana+32)&lt;&gt;MONTH(QuestoMese),"",QuestoMese_InizioSettimana+32)</f>
        <v>45442</v>
      </c>
      <c r="M29" s="39"/>
      <c r="N29" s="9"/>
      <c r="O29" s="39">
        <f>IF(MONTH(QuestoMese_InizioSettimana+33)&lt;&gt;MONTH(QuestoMese),"",QuestoMese_InizioSettimana+33)</f>
        <v>45443</v>
      </c>
      <c r="P29" s="39"/>
      <c r="Q29" s="9"/>
      <c r="R29" s="9"/>
    </row>
    <row r="30" spans="3:18" s="2" customFormat="1" ht="18" customHeight="1" x14ac:dyDescent="0.4">
      <c r="C30"/>
      <c r="D30" s="17" t="s">
        <v>3</v>
      </c>
      <c r="F30"/>
      <c r="G30" s="17" t="s">
        <v>3</v>
      </c>
      <c r="I30" s="16"/>
      <c r="J30" s="17"/>
      <c r="L30" s="16"/>
      <c r="M30" s="17"/>
      <c r="O30" s="16"/>
      <c r="P30" s="17"/>
    </row>
    <row r="31" spans="3:18" s="2" customFormat="1" ht="18" customHeight="1" x14ac:dyDescent="0.4">
      <c r="C31" s="16"/>
      <c r="D31" s="17"/>
      <c r="F31" s="16"/>
      <c r="G31" s="17"/>
      <c r="I31" s="16"/>
      <c r="J31" s="17"/>
      <c r="L31" s="16"/>
      <c r="M31" s="17"/>
      <c r="O31" s="16"/>
      <c r="P31" s="17"/>
    </row>
    <row r="32" spans="3:18" s="2" customFormat="1" ht="18" customHeight="1" x14ac:dyDescent="0.4">
      <c r="C32"/>
      <c r="D32" s="17" t="s">
        <v>3</v>
      </c>
      <c r="F32" s="16"/>
      <c r="G32" s="17"/>
      <c r="I32" s="16"/>
      <c r="J32" s="17"/>
      <c r="L32" s="16"/>
      <c r="M32" s="17"/>
      <c r="O32" s="16"/>
      <c r="P32" s="17"/>
    </row>
    <row r="33" spans="3:18" s="2" customFormat="1" ht="18" customHeight="1" x14ac:dyDescent="0.4">
      <c r="C33" s="16"/>
      <c r="D33" s="17"/>
      <c r="F33" s="16"/>
      <c r="G33" s="17"/>
      <c r="I33" s="16"/>
      <c r="J33" s="17"/>
      <c r="L33" s="16"/>
      <c r="M33" s="17"/>
      <c r="O33" s="16"/>
      <c r="P33" s="17"/>
    </row>
    <row r="34" spans="3:18" s="2" customFormat="1" ht="18" customHeight="1" x14ac:dyDescent="0.4">
      <c r="C34" s="18"/>
      <c r="D34" s="19"/>
      <c r="F34" s="18"/>
      <c r="G34" s="19"/>
      <c r="I34" s="18"/>
      <c r="J34" s="19"/>
      <c r="L34" s="18"/>
      <c r="M34" s="19"/>
      <c r="O34" s="18"/>
      <c r="P34" s="19"/>
    </row>
    <row r="35" spans="3:18" s="8" customFormat="1" ht="18" customHeight="1" x14ac:dyDescent="0.4">
      <c r="C35" s="39" t="str">
        <f>IF(MONTH(QuestoMese_InizioSettimana+36)&lt;&gt;MONTH(QuestoMese),"",QuestoMese_InizioSettimana+36)</f>
        <v/>
      </c>
      <c r="D35" s="39"/>
      <c r="E35" s="9"/>
      <c r="F35" s="39" t="str">
        <f>IF(MONTH(QuestoMese_InizioSettimana+37)&lt;&gt;MONTH(QuestoMese),"",QuestoMese_InizioSettimana+37)</f>
        <v/>
      </c>
      <c r="G35" s="39"/>
      <c r="H35" s="9"/>
      <c r="I35" s="39" t="str">
        <f>IF(MONTH(QuestoMese_InizioSettimana+38)&lt;&gt;MONTH(QuestoMese),"",QuestoMese_InizioSettimana+38)</f>
        <v/>
      </c>
      <c r="J35" s="39"/>
      <c r="K35" s="9"/>
      <c r="L35" s="39" t="str">
        <f>IF(MONTH(QuestoMese_InizioSettimana+39)&lt;&gt;MONTH(QuestoMese),"",QuestoMese_InizioSettimana+39)</f>
        <v/>
      </c>
      <c r="M35" s="39"/>
      <c r="N35" s="9"/>
      <c r="O35" s="39" t="str">
        <f>IF(MONTH(QuestoMese_InizioSettimana+40)&lt;&gt;MONTH(QuestoMese),"",QuestoMese_InizioSettimana+40)</f>
        <v/>
      </c>
      <c r="P35" s="39"/>
      <c r="Q35" s="9"/>
      <c r="R35" s="9"/>
    </row>
    <row r="36" spans="3:18" s="2" customFormat="1" ht="18" customHeight="1" x14ac:dyDescent="0.4">
      <c r="C36" s="16"/>
      <c r="D36" s="17"/>
      <c r="F36" s="16"/>
      <c r="G36" s="17"/>
      <c r="I36" s="16"/>
      <c r="J36" s="17"/>
      <c r="L36" s="16"/>
      <c r="M36" s="17"/>
      <c r="O36" s="16"/>
      <c r="P36" s="17"/>
    </row>
    <row r="37" spans="3:18" s="2" customFormat="1" ht="18" customHeight="1" x14ac:dyDescent="0.4">
      <c r="C37" s="16"/>
      <c r="D37" s="17"/>
      <c r="F37" s="16"/>
      <c r="G37" s="17"/>
      <c r="I37" s="16"/>
      <c r="J37" s="17"/>
      <c r="L37" s="16"/>
      <c r="M37" s="17"/>
      <c r="O37" s="16"/>
      <c r="P37" s="17"/>
    </row>
    <row r="38" spans="3:18" s="2" customFormat="1" ht="18" customHeight="1" x14ac:dyDescent="0.4">
      <c r="C38" s="16"/>
      <c r="D38" s="17"/>
      <c r="F38" s="16"/>
      <c r="G38" s="17"/>
      <c r="I38" s="16"/>
      <c r="J38" s="17"/>
      <c r="L38" s="16"/>
      <c r="M38" s="17"/>
      <c r="O38" s="16"/>
      <c r="P38" s="17"/>
    </row>
    <row r="39" spans="3:18" s="2" customFormat="1" ht="18" customHeight="1" x14ac:dyDescent="0.4">
      <c r="C39" s="16"/>
      <c r="D39" s="17"/>
      <c r="F39" s="16"/>
      <c r="G39" s="17"/>
      <c r="I39" s="16"/>
      <c r="J39" s="17"/>
      <c r="L39" s="16"/>
      <c r="M39" s="17"/>
      <c r="O39" s="16"/>
      <c r="P39" s="17"/>
    </row>
    <row r="40" spans="3:18" s="2" customFormat="1" ht="18" customHeight="1" x14ac:dyDescent="0.4">
      <c r="C40" s="16"/>
      <c r="D40" s="17"/>
      <c r="F40" s="16"/>
      <c r="G40" s="17"/>
      <c r="I40" s="16"/>
      <c r="J40" s="17"/>
      <c r="L40" s="16"/>
      <c r="M40" s="17"/>
      <c r="O40" s="16"/>
      <c r="P40" s="17"/>
    </row>
    <row r="41" spans="3:18" s="2" customFormat="1" ht="9" customHeight="1" x14ac:dyDescent="0.4">
      <c r="C41" s="3"/>
      <c r="F41" s="3"/>
      <c r="I41" s="3"/>
      <c r="L41" s="3"/>
      <c r="O41" s="3"/>
    </row>
    <row r="42" spans="3:18" s="2" customFormat="1" ht="3" customHeight="1" x14ac:dyDescent="0.4">
      <c r="C42" s="5"/>
      <c r="D42" s="6"/>
      <c r="E42" s="6"/>
      <c r="F42" s="5"/>
      <c r="G42" s="6"/>
      <c r="H42" s="6"/>
      <c r="I42" s="5"/>
      <c r="J42" s="6"/>
      <c r="K42" s="6"/>
      <c r="L42" s="5"/>
      <c r="M42" s="6"/>
      <c r="N42" s="5"/>
      <c r="O42" s="5"/>
      <c r="P42" s="6"/>
      <c r="Q42" s="6"/>
      <c r="R42" s="6"/>
    </row>
    <row r="43" spans="3:18" s="2" customFormat="1" ht="18" customHeight="1" x14ac:dyDescent="0.4">
      <c r="C43" s="3"/>
      <c r="F43" s="3"/>
      <c r="I43" s="3"/>
      <c r="L43" s="3"/>
      <c r="O43" s="3"/>
    </row>
    <row r="44" spans="3:18" s="2" customFormat="1" ht="18" customHeight="1" x14ac:dyDescent="0.4">
      <c r="C44" s="3"/>
      <c r="F44" s="3"/>
      <c r="I44" s="3"/>
      <c r="L44" s="3"/>
      <c r="O44" s="3"/>
    </row>
    <row r="45" spans="3:18" s="2" customFormat="1" ht="18" customHeight="1" x14ac:dyDescent="0.4">
      <c r="C45" s="3"/>
      <c r="F45" s="3"/>
      <c r="I45" s="3"/>
      <c r="L45" s="3"/>
      <c r="O45" s="3"/>
    </row>
  </sheetData>
  <mergeCells count="36">
    <mergeCell ref="O4:P4"/>
    <mergeCell ref="C2:G2"/>
    <mergeCell ref="C4:D4"/>
    <mergeCell ref="F4:G4"/>
    <mergeCell ref="I4:J4"/>
    <mergeCell ref="L4:M4"/>
    <mergeCell ref="C5:D5"/>
    <mergeCell ref="F5:G5"/>
    <mergeCell ref="I5:J5"/>
    <mergeCell ref="L5:M5"/>
    <mergeCell ref="O5:P5"/>
    <mergeCell ref="C11:D11"/>
    <mergeCell ref="F11:G11"/>
    <mergeCell ref="I11:J11"/>
    <mergeCell ref="L11:M11"/>
    <mergeCell ref="O11:P11"/>
    <mergeCell ref="C17:D17"/>
    <mergeCell ref="F17:G17"/>
    <mergeCell ref="I17:J17"/>
    <mergeCell ref="L17:M17"/>
    <mergeCell ref="O17:P17"/>
    <mergeCell ref="C23:D23"/>
    <mergeCell ref="F23:G23"/>
    <mergeCell ref="I23:J23"/>
    <mergeCell ref="L23:M23"/>
    <mergeCell ref="O23:P23"/>
    <mergeCell ref="C29:D29"/>
    <mergeCell ref="F29:G29"/>
    <mergeCell ref="I29:J29"/>
    <mergeCell ref="L29:M29"/>
    <mergeCell ref="O29:P29"/>
    <mergeCell ref="C35:D35"/>
    <mergeCell ref="F35:G35"/>
    <mergeCell ref="I35:J35"/>
    <mergeCell ref="L35:M35"/>
    <mergeCell ref="O35:P35"/>
  </mergeCells>
  <conditionalFormatting sqref="C6:C10 C12:C16 C24:C28 C30:C34">
    <cfRule type="expression" dxfId="35" priority="40">
      <formula>OFFSET(C6,0,1)="Compleanno"</formula>
    </cfRule>
    <cfRule type="expression" dxfId="34" priority="36" stopIfTrue="1">
      <formula>OFFSET(C6,0,1)="Lavoro"</formula>
    </cfRule>
    <cfRule type="expression" dxfId="33" priority="38" stopIfTrue="1">
      <formula>OFFSET(C6,0,1)="Personale"</formula>
    </cfRule>
    <cfRule type="expression" dxfId="32" priority="37" stopIfTrue="1">
      <formula>OFFSET(C6,0,1)="Casa"</formula>
    </cfRule>
  </conditionalFormatting>
  <conditionalFormatting sqref="C18:C22">
    <cfRule type="expression" dxfId="31" priority="2" stopIfTrue="1">
      <formula>OFFSET(C18,0,1)="Casa"</formula>
    </cfRule>
    <cfRule type="expression" dxfId="30" priority="3" stopIfTrue="1">
      <formula>OFFSET(C18,0,1)="Personale"</formula>
    </cfRule>
    <cfRule type="expression" dxfId="29" priority="4">
      <formula>OFFSET(C18,0,1)="Compleanno"</formula>
    </cfRule>
    <cfRule type="expression" dxfId="28" priority="1" stopIfTrue="1">
      <formula>OFFSET(C18,0,1)="Lavoro"</formula>
    </cfRule>
  </conditionalFormatting>
  <conditionalFormatting sqref="C36:C40">
    <cfRule type="expression" dxfId="27" priority="28" stopIfTrue="1">
      <formula>OFFSET(C36,0,1)="Lavoro"</formula>
    </cfRule>
    <cfRule type="expression" dxfId="26" priority="29" stopIfTrue="1">
      <formula>OFFSET(C36,0,1)="Casa"</formula>
    </cfRule>
    <cfRule type="expression" dxfId="25" priority="30" stopIfTrue="1">
      <formula>OFFSET(C36,0,1)="Personale"</formula>
    </cfRule>
    <cfRule type="expression" dxfId="24" priority="32">
      <formula>OFFSET(C36,0,1)="Compleanno"</formula>
    </cfRule>
  </conditionalFormatting>
  <conditionalFormatting sqref="D6:D10 D12:D16 D18:D22 D24:D28 D30:D34">
    <cfRule type="expression" dxfId="23" priority="33">
      <formula>D6="Lavoro"</formula>
    </cfRule>
    <cfRule type="expression" dxfId="22" priority="34">
      <formula>D6="Casa"</formula>
    </cfRule>
    <cfRule type="expression" dxfId="21" priority="35">
      <formula>D6="Personale"</formula>
    </cfRule>
    <cfRule type="expression" dxfId="20" priority="39">
      <formula>D6="Compleanno"</formula>
    </cfRule>
  </conditionalFormatting>
  <conditionalFormatting sqref="D36:D40">
    <cfRule type="expression" dxfId="19" priority="25">
      <formula>D36="Lavoro"</formula>
    </cfRule>
    <cfRule type="expression" dxfId="18" priority="26">
      <formula>D36="Casa"</formula>
    </cfRule>
    <cfRule type="expression" dxfId="17" priority="27">
      <formula>D36="Personale"</formula>
    </cfRule>
    <cfRule type="expression" dxfId="16" priority="31">
      <formula>D36="Compleanno"</formula>
    </cfRule>
  </conditionalFormatting>
  <conditionalFormatting sqref="F6:F10 I6:I10 L6:L10 O6:O10 F12:F16 I12:I16 L12:L16 O12:O16 F18:F22 I18:I22 L18:L22 O18:O22 F24:F28 I24:I28 L24:L28 O24:O28 F30:F34 I30:I34 L30:L34 O30:O34">
    <cfRule type="expression" dxfId="15" priority="22" stopIfTrue="1">
      <formula>OFFSET(F6,0,1)="Personale"</formula>
    </cfRule>
    <cfRule type="expression" dxfId="14" priority="24">
      <formula>OFFSET(F6,0,1)="Compleanno"</formula>
    </cfRule>
    <cfRule type="expression" dxfId="13" priority="20" stopIfTrue="1">
      <formula>OFFSET(F6,0,1)="Lavoro"</formula>
    </cfRule>
    <cfRule type="expression" dxfId="12" priority="21" stopIfTrue="1">
      <formula>OFFSET(F6,0,1)="Casa"</formula>
    </cfRule>
  </conditionalFormatting>
  <conditionalFormatting sqref="F36:F40 I36:I40 L36:L40 O36:O40">
    <cfRule type="expression" dxfId="11" priority="12" stopIfTrue="1">
      <formula>OFFSET(F36,0,1)="Lavoro"</formula>
    </cfRule>
    <cfRule type="expression" dxfId="10" priority="13" stopIfTrue="1">
      <formula>OFFSET(F36,0,1)="Casa"</formula>
    </cfRule>
    <cfRule type="expression" dxfId="9" priority="14" stopIfTrue="1">
      <formula>OFFSET(F36,0,1)="Personale"</formula>
    </cfRule>
    <cfRule type="expression" dxfId="8" priority="16">
      <formula>OFFSET(F36,0,1)="Compleanno"</formula>
    </cfRule>
  </conditionalFormatting>
  <conditionalFormatting sqref="G6:G10 J6:J10 M6:M10 P6:P10 G12:G16 J12:J16 M12:M16 P12:P16 G18:G22 J18:J22 M18:M22 P18:P22 G24:G28 J24:J28 M24:M28 P24:P28 G30:G34 J30:J34 M30:M34 P30:P34">
    <cfRule type="expression" dxfId="7" priority="17">
      <formula>G6="Lavoro"</formula>
    </cfRule>
    <cfRule type="expression" dxfId="6" priority="23">
      <formula>G6="Compleanno"</formula>
    </cfRule>
    <cfRule type="expression" dxfId="5" priority="19">
      <formula>G6="Personale"</formula>
    </cfRule>
    <cfRule type="expression" dxfId="4" priority="18">
      <formula>G6="Casa"</formula>
    </cfRule>
  </conditionalFormatting>
  <conditionalFormatting sqref="G36:G40 J36:J40 M36:M40 P36:P40">
    <cfRule type="expression" dxfId="3" priority="9">
      <formula>G36="Lavoro"</formula>
    </cfRule>
    <cfRule type="expression" dxfId="2" priority="10">
      <formula>G36="Casa"</formula>
    </cfRule>
    <cfRule type="expression" dxfId="1" priority="11">
      <formula>G36="Personale"</formula>
    </cfRule>
    <cfRule type="expression" dxfId="0" priority="15">
      <formula>G36="Compleanno"</formula>
    </cfRule>
  </conditionalFormatting>
  <dataValidations count="6">
    <dataValidation type="list" allowBlank="1" showInputMessage="1" showErrorMessage="1" prompt="Selezionare una categoria da questo elenco a discesa. _x000a__x000a_L'evidenziazione delle celle cambierà in base alla categoria selezionata." sqref="D12" xr:uid="{B57494B5-DE1D-490C-A34F-59BADFB17E68}">
      <formula1>Categorie_Elenco</formula1>
    </dataValidation>
    <dataValidation allowBlank="1" showInputMessage="1" showErrorMessage="1" prompt="Immettere una nota in questa cella. _x000a__x000a_Usare Cella a destra (cella D12) per impostare una categoria." sqref="C12 C24" xr:uid="{D26AD65F-40A9-425D-A7FF-98FE9DBEBE61}"/>
    <dataValidation allowBlank="1" showInputMessage="1" showErrorMessage="1" prompt="Il giorno di calendario viene aggiornato automaticamente in questa cella" sqref="C5:D5 F5:G5 I5:J5 L5:M5 O5:P5 C11:D11 F11:G11 I11:J11 L11:M11 O11:P11 C17:D17 F17:G17 I17:J17 L17:M17 O17:P17 C23:D23 F23:G23 I23:J23 L23:M23 O23:P23 C29:D29 F29:G29 I29:J29 L29:M29 O29:P29 C35:D35 F35:G35 I35:J35 L35:M35 O35:P35" xr:uid="{B7A91A4F-DCE7-4FA6-8A38-7D5EF7E9E069}"/>
    <dataValidation allowBlank="1" showInputMessage="1" showErrorMessage="1" promptTitle="Agenda personale mensile" prompt="_x000a_Usare questo modello per creare facilmente un'agenda personale mensile._x000a__x000a_Selezionare un mese dall'elenco a discesa nella cella C2. _x000a__x000a_Andare alle celle C11 e C12 per i prossimi manuali di istruzioni." sqref="A1" xr:uid="{801FF80D-F679-41CB-A06C-9AEE640B287B}"/>
    <dataValidation type="list" allowBlank="1" showInputMessage="1" showErrorMessage="1" prompt="Selezionare il mese dall'elenco a discesa" sqref="C2:G2" xr:uid="{1CE74109-0016-46D4-95A5-0774D7BE7A7E}">
      <formula1>Mesi_Elenco</formula1>
    </dataValidation>
    <dataValidation type="list" allowBlank="1" showInputMessage="1" showErrorMessage="1" sqref="M36:M40 P36:P40 D6:D10 D36:D40 G6:G10 G36:G40 J6:J10 J36:J40 M6:M10 P6:P10 D13:D16 G12:G16 J12:J16 M12:M16 P12:P16 D18:D22 G18:G22 J18:J22 M18:M22 P18:P22 D24:D28 G24:G28 J24:J28 M24:M28 P24:P28 D30:D34 G30:G34 J30:J34 M30:M34 P30:P34" xr:uid="{58EE8027-A247-4560-8078-45658D2AC628}">
      <formula1>Categorie_Elenco</formula1>
    </dataValidation>
  </dataValidations>
  <printOptions verticalCentered="1"/>
  <pageMargins left="0.25" right="0.25" top="0.25" bottom="0.25" header="0.3" footer="0.3"/>
  <pageSetup paperSize="9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71963-8820-4A7A-B237-FEE1FDE16532}">
  <dimension ref="A1"/>
  <sheetViews>
    <sheetView workbookViewId="0"/>
  </sheetViews>
  <sheetFormatPr defaultRowHeight="13.9" x14ac:dyDescent="0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"/>
  <sheetViews>
    <sheetView workbookViewId="0">
      <selection activeCell="A6" sqref="A6"/>
    </sheetView>
  </sheetViews>
  <sheetFormatPr defaultRowHeight="13.9" x14ac:dyDescent="0.4"/>
  <cols>
    <col min="1" max="1" width="18.5" customWidth="1"/>
    <col min="2" max="2" width="10.875" bestFit="1" customWidth="1"/>
  </cols>
  <sheetData>
    <row r="1" spans="1:6" x14ac:dyDescent="0.4">
      <c r="A1" t="str">
        <f ca="1">TEXT(EDATE($B$1,-2),"mmmm aaaa")</f>
        <v>febbraio 2024</v>
      </c>
      <c r="B1" s="15">
        <f ca="1">TODAY()</f>
        <v>45392</v>
      </c>
      <c r="D1" t="s">
        <v>4</v>
      </c>
    </row>
    <row r="2" spans="1:6" x14ac:dyDescent="0.4">
      <c r="A2" t="str">
        <f ca="1">TEXT(EDATE($B$1,-1),"mmmm aaaa")</f>
        <v>marzo 2024</v>
      </c>
      <c r="D2" t="s">
        <v>9</v>
      </c>
    </row>
    <row r="3" spans="1:6" x14ac:dyDescent="0.4">
      <c r="A3" t="str">
        <f ca="1">TEXT(EDATE($B$1,0),"mmmm aaaa")</f>
        <v>aprile 2024</v>
      </c>
      <c r="D3" t="s">
        <v>8</v>
      </c>
    </row>
    <row r="4" spans="1:6" x14ac:dyDescent="0.4">
      <c r="A4" t="str">
        <f ca="1">TEXT(EDATE($B$1,1),"mmmm aaaa")</f>
        <v>maggio 2024</v>
      </c>
      <c r="D4" t="s">
        <v>1</v>
      </c>
    </row>
    <row r="5" spans="1:6" x14ac:dyDescent="0.4">
      <c r="A5" t="str">
        <f ca="1">TEXT(EDATE($B$1,2),"mmmm aaaa")</f>
        <v>giugno 2024</v>
      </c>
      <c r="D5" t="s">
        <v>3</v>
      </c>
    </row>
    <row r="6" spans="1:6" x14ac:dyDescent="0.4">
      <c r="A6" t="str">
        <f ca="1">TEXT(EDATE($B$1,3),"mmmm aaaa")</f>
        <v>luglio 2024</v>
      </c>
    </row>
    <row r="7" spans="1:6" x14ac:dyDescent="0.4">
      <c r="A7" t="str">
        <f ca="1">TEXT(EDATE($B$1,4),"mmmm aaaa")</f>
        <v>agosto 2024</v>
      </c>
    </row>
    <row r="8" spans="1:6" x14ac:dyDescent="0.4">
      <c r="A8" t="str">
        <f ca="1">TEXT(EDATE($B$1,5),"mmmm aaaa")</f>
        <v>settembre 2024</v>
      </c>
    </row>
    <row r="16" spans="1:6" x14ac:dyDescent="0.4">
      <c r="F1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26e97fa315356fffbdcd9876fe988c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14b8f0def80e6d70ce3def20c90759a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514E6C-6167-45FF-9D05-C0DB53B9218F}">
  <ds:schemaRefs>
    <ds:schemaRef ds:uri="http://purl.org/dc/elements/1.1/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318A2E4C-B3D4-43E9-9A1B-C21AFCC5EF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88A4E8-DD34-4E02-9166-B4F24B5C26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TM12064379</Templat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6</vt:i4>
      </vt:variant>
    </vt:vector>
  </HeadingPairs>
  <TitlesOfParts>
    <vt:vector size="10" baseType="lpstr">
      <vt:lpstr>APRILE PNRR</vt:lpstr>
      <vt:lpstr>MAGGIO PNRR</vt:lpstr>
      <vt:lpstr>Foglio1</vt:lpstr>
      <vt:lpstr>Elenchi</vt:lpstr>
      <vt:lpstr>Categorie_Elenco</vt:lpstr>
      <vt:lpstr>Mesi_Elenco</vt:lpstr>
      <vt:lpstr>'MAGGIO PNRR'!QuestoMese</vt:lpstr>
      <vt:lpstr>QuestoMese</vt:lpstr>
      <vt:lpstr>'APRILE PNRR'!Titoli_stampa</vt:lpstr>
      <vt:lpstr>'MAGGIO PNRR'!Titoli_stampa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2020-10-07T05:24:36Z</dcterms:created>
  <dcterms:modified xsi:type="dcterms:W3CDTF">2024-04-10T10:33:19Z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